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66"/>
  <workbookPr codeName="ThisWorkbook" defaultThemeVersion="124226"/>
  <mc:AlternateContent xmlns:mc="http://schemas.openxmlformats.org/markup-compatibility/2006">
    <mc:Choice Requires="x15">
      <x15ac:absPath xmlns:x15ac="http://schemas.microsoft.com/office/spreadsheetml/2010/11/ac" url="\\tbrfs01\users\duhler\My Documents\Budget\cbr 2017\startups\"/>
    </mc:Choice>
  </mc:AlternateContent>
  <bookViews>
    <workbookView xWindow="360" yWindow="15" windowWidth="11340" windowHeight="6540" tabRatio="607"/>
  </bookViews>
  <sheets>
    <sheet name="DB70" sheetId="22" r:id="rId1"/>
    <sheet name="ProjSupport" sheetId="23" r:id="rId2"/>
    <sheet name="Equip" sheetId="24" r:id="rId3"/>
    <sheet name="BondQuest" sheetId="25" r:id="rId4"/>
    <sheet name="FundData" sheetId="26" r:id="rId5"/>
  </sheets>
  <definedNames>
    <definedName name="_xlnm.Print_Area" localSheetId="3">BondQuest!$A$1:$I$42</definedName>
    <definedName name="_xlnm.Print_Area" localSheetId="0">'DB70'!$A$1:$I$57</definedName>
    <definedName name="_xlnm.Print_Area" localSheetId="4">FundData!$A:$C</definedName>
    <definedName name="_xlnm.Print_Area" localSheetId="1">ProjSupport!$A:$I</definedName>
    <definedName name="_xlnm.Print_Titles" localSheetId="2">Equip!$1:$7</definedName>
    <definedName name="_xlnm.Print_Titles" localSheetId="4">FundData!$1:$10</definedName>
  </definedNames>
  <calcPr calcId="171027"/>
</workbook>
</file>

<file path=xl/calcChain.xml><?xml version="1.0" encoding="utf-8"?>
<calcChain xmlns="http://schemas.openxmlformats.org/spreadsheetml/2006/main">
  <c r="D6" i="23" l="1"/>
  <c r="D5" i="23"/>
  <c r="B5" i="24"/>
  <c r="B4" i="24"/>
  <c r="C6" i="25"/>
  <c r="C5" i="25"/>
  <c r="B6" i="26"/>
  <c r="B5" i="26"/>
  <c r="A9" i="26"/>
  <c r="H42" i="25"/>
  <c r="H39" i="25"/>
  <c r="H38" i="25"/>
  <c r="H37" i="25"/>
  <c r="H36" i="25"/>
  <c r="H35" i="25"/>
  <c r="H34" i="25"/>
  <c r="H33" i="25"/>
  <c r="H32" i="25"/>
  <c r="H31" i="25"/>
  <c r="H30" i="25"/>
  <c r="H29" i="25"/>
  <c r="E29" i="25"/>
  <c r="H28" i="25"/>
  <c r="E28" i="25"/>
  <c r="F51" i="24"/>
  <c r="F50" i="24"/>
  <c r="F49" i="24"/>
  <c r="F48" i="24"/>
  <c r="F47" i="24"/>
  <c r="F46" i="24"/>
  <c r="F45" i="24"/>
  <c r="F44" i="24"/>
  <c r="F43" i="24"/>
  <c r="F42" i="24"/>
  <c r="F41" i="24"/>
  <c r="F40" i="24"/>
  <c r="F39" i="24"/>
  <c r="F38" i="24"/>
  <c r="F37" i="24"/>
  <c r="F36" i="24"/>
  <c r="F35" i="24"/>
  <c r="F34" i="24"/>
  <c r="F33" i="24"/>
  <c r="F32" i="24"/>
  <c r="F31" i="24"/>
  <c r="F30" i="24"/>
  <c r="F29" i="24"/>
  <c r="F28" i="24"/>
  <c r="F27" i="24"/>
  <c r="F26" i="24"/>
  <c r="F25" i="24"/>
  <c r="F24" i="24"/>
  <c r="F23" i="24"/>
  <c r="F22" i="24"/>
  <c r="F21" i="24"/>
  <c r="F20" i="24"/>
  <c r="F19" i="24"/>
  <c r="F18" i="24"/>
  <c r="F17" i="24"/>
  <c r="F16" i="24"/>
  <c r="F15" i="24"/>
  <c r="F14" i="24"/>
  <c r="F13" i="24"/>
  <c r="F12" i="24"/>
  <c r="F11" i="24"/>
  <c r="F10" i="24"/>
  <c r="F9" i="24"/>
  <c r="F8" i="24"/>
  <c r="I62" i="22"/>
  <c r="G62" i="22"/>
  <c r="E62" i="22"/>
  <c r="I61" i="22"/>
  <c r="G61" i="22"/>
  <c r="E61" i="22"/>
  <c r="I60" i="22"/>
  <c r="G60" i="22"/>
  <c r="E60" i="22"/>
  <c r="B60" i="22"/>
  <c r="C49" i="22"/>
  <c r="E43" i="22"/>
  <c r="E42" i="22"/>
  <c r="C41" i="22"/>
  <c r="E37" i="22"/>
  <c r="E35" i="22"/>
  <c r="E34" i="22"/>
  <c r="E33" i="22"/>
  <c r="H32" i="22"/>
  <c r="D32" i="22"/>
  <c r="C32" i="22"/>
  <c r="C36" i="22" s="1"/>
  <c r="I31" i="22"/>
  <c r="E31" i="22"/>
  <c r="C29" i="22"/>
  <c r="C30" i="22" s="1"/>
  <c r="E28" i="22"/>
  <c r="E27" i="22"/>
  <c r="E26" i="22"/>
  <c r="I25" i="22"/>
  <c r="J12" i="22"/>
  <c r="F5" i="24" l="1"/>
  <c r="E40" i="25"/>
  <c r="G32" i="22"/>
  <c r="H41" i="25"/>
  <c r="B14" i="22"/>
  <c r="B62" i="22" s="1"/>
  <c r="E29" i="22"/>
  <c r="R29" i="22" s="1"/>
  <c r="F62" i="22"/>
  <c r="H62" i="22" s="1"/>
  <c r="Q29" i="22"/>
  <c r="G30" i="22"/>
  <c r="E32" i="22"/>
  <c r="B15" i="22" s="1"/>
  <c r="E41" i="22"/>
  <c r="E30" i="22" l="1"/>
  <c r="H30" i="22"/>
  <c r="C51" i="22"/>
  <c r="J41" i="22"/>
  <c r="B13" i="22" s="1"/>
  <c r="B61" i="22" s="1"/>
  <c r="F61" i="22"/>
  <c r="H61" i="22" s="1"/>
  <c r="F60" i="22"/>
  <c r="H60" i="22" s="1"/>
  <c r="E36" i="22"/>
  <c r="R31" i="22"/>
  <c r="R30" i="22"/>
  <c r="Q31" i="22"/>
  <c r="Q30" i="22"/>
</calcChain>
</file>

<file path=xl/sharedStrings.xml><?xml version="1.0" encoding="utf-8"?>
<sst xmlns="http://schemas.openxmlformats.org/spreadsheetml/2006/main" count="238" uniqueCount="203">
  <si>
    <t>Department:</t>
  </si>
  <si>
    <t>Project:</t>
  </si>
  <si>
    <t>Institution:</t>
  </si>
  <si>
    <t>Fiscal Year:</t>
  </si>
  <si>
    <t>Capital Maintenance</t>
  </si>
  <si>
    <t>New</t>
  </si>
  <si>
    <t>Renovation</t>
  </si>
  <si>
    <t>Gross Sq.Ft.</t>
  </si>
  <si>
    <t>Net Sq.Ft.</t>
  </si>
  <si>
    <t>Cost/Sq.Ft.</t>
  </si>
  <si>
    <t>Project Description:</t>
  </si>
  <si>
    <t>Total Project</t>
  </si>
  <si>
    <t>Allocation</t>
  </si>
  <si>
    <t>Estimated Construction Cost:</t>
  </si>
  <si>
    <t>Building Construction</t>
  </si>
  <si>
    <t>Site &amp; Utilities</t>
  </si>
  <si>
    <t>Built-in Equipment</t>
  </si>
  <si>
    <t>Contingency:</t>
  </si>
  <si>
    <t>M.A.C.C.</t>
  </si>
  <si>
    <t>Fee:</t>
  </si>
  <si>
    <t>Movable Equipment</t>
  </si>
  <si>
    <t>Total Cost</t>
  </si>
  <si>
    <t>STATE funds</t>
  </si>
  <si>
    <t>FEDERAL funds</t>
  </si>
  <si>
    <t>Local and Institutional Funds</t>
  </si>
  <si>
    <t>Bid Target</t>
  </si>
  <si>
    <t>percent</t>
  </si>
  <si>
    <t>Description</t>
  </si>
  <si>
    <t>Life</t>
  </si>
  <si>
    <t>Qty</t>
  </si>
  <si>
    <t>Unit Cost</t>
  </si>
  <si>
    <t>Schedule of Movable Equipment</t>
  </si>
  <si>
    <t>Tennessee Board of Regents</t>
  </si>
  <si>
    <t>Total</t>
  </si>
  <si>
    <t>Amount</t>
  </si>
  <si>
    <t>Non-Appropriated Category</t>
  </si>
  <si>
    <t>Specifics of Source</t>
  </si>
  <si>
    <t>Land Sale Proceeds</t>
  </si>
  <si>
    <t>Student Fees</t>
  </si>
  <si>
    <t>Access Fees</t>
  </si>
  <si>
    <t>Gifts</t>
  </si>
  <si>
    <t>Local Government</t>
  </si>
  <si>
    <t>Federal Funds</t>
  </si>
  <si>
    <t>T S S B A</t>
  </si>
  <si>
    <t>Project Support Documentation</t>
  </si>
  <si>
    <t>A.</t>
  </si>
  <si>
    <t>Program Objectives:</t>
  </si>
  <si>
    <t>B.</t>
  </si>
  <si>
    <t>Evidence of Need:</t>
  </si>
  <si>
    <t>C.</t>
  </si>
  <si>
    <t>Historical Profile:</t>
  </si>
  <si>
    <t>D.</t>
  </si>
  <si>
    <t>Related Requirements:</t>
  </si>
  <si>
    <t>E.</t>
  </si>
  <si>
    <t>Summary Results and Date of Physical Facilities Survey:</t>
  </si>
  <si>
    <r>
      <t>Institution:</t>
    </r>
    <r>
      <rPr>
        <sz val="10"/>
        <rFont val="Times New Roman"/>
        <family val="1"/>
      </rPr>
      <t xml:space="preserve"> </t>
    </r>
  </si>
  <si>
    <r>
      <t>Project:</t>
    </r>
    <r>
      <rPr>
        <sz val="10"/>
        <rFont val="Times New Roman"/>
        <family val="1"/>
      </rPr>
      <t xml:space="preserve">  </t>
    </r>
  </si>
  <si>
    <t>Funding Analysis for Project Disclosure</t>
  </si>
  <si>
    <t>If you're typing where it ain't blue, you shouldn't be.</t>
  </si>
  <si>
    <t>City/County:</t>
  </si>
  <si>
    <t>In cell D6, type in the City and County</t>
  </si>
  <si>
    <t>leave this row blank</t>
  </si>
  <si>
    <t>Capital Outlay</t>
  </si>
  <si>
    <t>Under "New" and "Renovation, fill in amounts</t>
  </si>
  <si>
    <t>Designer Required</t>
  </si>
  <si>
    <t>In cell B19, type a description of the project</t>
  </si>
  <si>
    <t>This estimate will calculate automatically</t>
  </si>
  <si>
    <t>In all rows, "Allocation" will equal "Total Project" unless you type in differently</t>
  </si>
  <si>
    <t>Fill in amount(s) for Bldg, Site, and BIE</t>
  </si>
  <si>
    <t>Bid Target will calculate automatically</t>
  </si>
  <si>
    <t>Contingency and percentages will calculate automatically</t>
  </si>
  <si>
    <t>Fill in amount(s) for MACC (round to whole thousand)</t>
  </si>
  <si>
    <t>In cell I32, type "New" or "Renovation", as apply.  Fee will calculate automatically unless overtyped.</t>
  </si>
  <si>
    <t>Fill in amounts for MovEquip and others.</t>
  </si>
  <si>
    <t>In cell F34, fill in a 1st-other caption, if used.</t>
  </si>
  <si>
    <t>In cell F35, fill in a 2nd-other caption, if used.</t>
  </si>
  <si>
    <t>Admin &amp; Misc will calculate automatically</t>
  </si>
  <si>
    <t>Fill in amount(s) for Total (round to whole thousand)</t>
  </si>
  <si>
    <t>Sources of Available Funding:</t>
  </si>
  <si>
    <t>fund year</t>
  </si>
  <si>
    <t>description</t>
  </si>
  <si>
    <t>In column E, fill in amount</t>
  </si>
  <si>
    <t>In column F, fill in fund year, if applicable</t>
  </si>
  <si>
    <t>In column G, fill in fund description</t>
  </si>
  <si>
    <t>SBC Action:</t>
  </si>
  <si>
    <t>Designer:</t>
  </si>
  <si>
    <t>If  NOT using regional consultant, delete contents of cell D57.</t>
  </si>
  <si>
    <t>What to identify under "specifics of source"</t>
  </si>
  <si>
    <t>usually, no further description necessary</t>
  </si>
  <si>
    <t>property sold</t>
  </si>
  <si>
    <t>specific fee (technology, roads &amp; parking, etc.)</t>
  </si>
  <si>
    <t>whether general "Activity" fees or other classifications</t>
  </si>
  <si>
    <t>donor(s)</t>
  </si>
  <si>
    <t>name of governmental entity</t>
  </si>
  <si>
    <t>federal source agency and grant type</t>
  </si>
  <si>
    <t>source for debt service</t>
  </si>
  <si>
    <t>specific revenue source (rents, cafeteria, parking fees, etc.)</t>
  </si>
  <si>
    <t>Address primarily the end use of the project, leaving the project scope description for the DB70 or SBC-1 form.</t>
  </si>
  <si>
    <t xml:space="preserve">Describe the deficiency being remedied by the project, whether it be lack of space to serve growing demand, broken systems needing repair, etc. </t>
  </si>
  <si>
    <t>Give history of the facility and program.  On existing structures, specify dates of original construction, additions, renovations, reroofing, etc.</t>
  </si>
  <si>
    <t>Explain necessary actions not included in the project.</t>
  </si>
  <si>
    <t>Functionality and Quality of existing space is:</t>
  </si>
  <si>
    <t>1 - Non-functional or non-existent</t>
  </si>
  <si>
    <t>2 - Operational but seriously deficient</t>
  </si>
  <si>
    <t>4 - Operational but inconvenient</t>
  </si>
  <si>
    <t>3 - Operational but deficient</t>
  </si>
  <si>
    <t>in-between</t>
  </si>
  <si>
    <t>Put an "X" in one of the boxes of column B, as a broad rating.</t>
  </si>
  <si>
    <t>Survey date:</t>
  </si>
  <si>
    <t>In cell F51, add any descriptive comments.</t>
  </si>
  <si>
    <t>Survey score:</t>
  </si>
  <si>
    <t>In cell I50, indicate date of latest survey.</t>
  </si>
  <si>
    <t>In cell G50, indicate score from latest survey.</t>
  </si>
  <si>
    <t>In cell D4, type in the institution name</t>
  </si>
  <si>
    <t>In cell D5, type in the building name and work to be done</t>
  </si>
  <si>
    <t xml:space="preserve">second other                                                   </t>
  </si>
  <si>
    <t xml:space="preserve">first other                                                   </t>
  </si>
  <si>
    <t>Multi-Part</t>
  </si>
  <si>
    <t>Fixed</t>
  </si>
  <si>
    <t>Administration &amp; Miscellaneous</t>
  </si>
  <si>
    <t>DB70 form - Project Request</t>
  </si>
  <si>
    <t>At far left, put capital X in applicable boxes</t>
  </si>
  <si>
    <t>Disclosure</t>
  </si>
  <si>
    <t>Target</t>
  </si>
  <si>
    <t>+5%=</t>
  </si>
  <si>
    <t>+10%=</t>
  </si>
  <si>
    <t>Funding Request:</t>
  </si>
  <si>
    <t>THIS REQUEST</t>
  </si>
  <si>
    <t>State funds automatically equals the difference between Row 37 Total Cost and the sum of rows below</t>
  </si>
  <si>
    <t>In column C, fill in total eventual funding desired (existing, this request, and future)</t>
  </si>
  <si>
    <t>In column E, fill in amounts to be added this year, and provide details on the "FundData" sheet</t>
  </si>
  <si>
    <t>already approved for</t>
  </si>
  <si>
    <t>If this is an existing SBC project, list amounts that have already been approved.</t>
  </si>
  <si>
    <t>existing SBC project</t>
  </si>
  <si>
    <t>plus This Request</t>
  </si>
  <si>
    <t>If an existing project, SBC Project No.:</t>
  </si>
  <si>
    <t>n/a</t>
  </si>
  <si>
    <t>In cell H54 or H55, fill in SBC project number, if applicable.</t>
  </si>
  <si>
    <t>t b a</t>
  </si>
  <si>
    <t>O</t>
  </si>
  <si>
    <t>If there is a "&gt;" in column D</t>
  </si>
  <si>
    <t>M</t>
  </si>
  <si>
    <t>copy cells C through I</t>
  </si>
  <si>
    <t>D</t>
  </si>
  <si>
    <t>and "paste special" the "values" into the DB71</t>
  </si>
  <si>
    <t>Bond Questionnaire</t>
  </si>
  <si>
    <t>1.</t>
  </si>
  <si>
    <t>Intended Use:</t>
  </si>
  <si>
    <t>In your own words, state the intended use of the project (public use, office space, restricted use, etc.)</t>
  </si>
  <si>
    <t>The project will provide educational and general space for public use.</t>
  </si>
  <si>
    <t>Broad description of use.  If the project is non-space (utilities, reroofing, etc.) describe the space served by the project.</t>
  </si>
  <si>
    <t>2.</t>
  </si>
  <si>
    <t>Operator:</t>
  </si>
  <si>
    <t>Who will be the operator of the project upon completion (state agency, private contractor, non-profit organization, etc.)</t>
  </si>
  <si>
    <t>The facility will be operated under the aegis of the Tennessee Board of Regents by the above-named Institution.</t>
  </si>
  <si>
    <t>Normally, the existing text is adequate, unless the space will be leased or operated by a vendor/contractor.</t>
  </si>
  <si>
    <t>3.</t>
  </si>
  <si>
    <t>Users:</t>
  </si>
  <si>
    <t>Who are the intended users of the project (general public, prisoners, students, public employees, etc.)</t>
  </si>
  <si>
    <t>Principal users will be public employees of the State University and Community College System of Tennessee and students pursuing academic credit within its curricula.</t>
  </si>
  <si>
    <t>Normally, the existing text is adequate, unless the space will be leased or frequently used by others in the local community.</t>
  </si>
  <si>
    <t>4.</t>
  </si>
  <si>
    <t>Contracts:</t>
  </si>
  <si>
    <t>Describe any leases, incentive payment contracts, or management contracts to be entered into in connection with the operation of the completed project.  Indicate the portion of the project to which contracts relate, as well as the anticiated length and pa</t>
  </si>
  <si>
    <t>None anticipated.</t>
  </si>
  <si>
    <t>Only a broad, general description required.</t>
  </si>
  <si>
    <t>5.</t>
  </si>
  <si>
    <t>Loans:</t>
  </si>
  <si>
    <t>Will any debt proceeds be used to make or finance loans to any private entity ?   If so, indicate the amounts of such loans, the length and payment terms.</t>
  </si>
  <si>
    <t>No.</t>
  </si>
  <si>
    <t>6.</t>
  </si>
  <si>
    <t>Income:</t>
  </si>
  <si>
    <t>Indicate any expected payments (direct or indirect) to be made by non-governmental entities, separately, and in the aggregate, to the state or any other government entity, with respect to the project.</t>
  </si>
  <si>
    <t>None.</t>
  </si>
  <si>
    <t>7.</t>
  </si>
  <si>
    <t>Private Use:</t>
  </si>
  <si>
    <t>Indicate whether any of the following activities will take place at the project.  Indicate whether the activities are operated by a private entity or will indirectly benefit a private entity.  Include all incidental private uses.  For each direct or indir</t>
  </si>
  <si>
    <t>Number</t>
  </si>
  <si>
    <t>Square Footage</t>
  </si>
  <si>
    <t>Vendor</t>
  </si>
  <si>
    <t>Vending machines:</t>
  </si>
  <si>
    <t>Square Footage will calculate automatically for Vending Machines at 50sf/unit and Pay Phones at 10sf/unit</t>
  </si>
  <si>
    <t>Newsstands:</t>
  </si>
  <si>
    <t>Place an "X" in the "Vendor" column fo rthose spaces that will be operated by a vendor.</t>
  </si>
  <si>
    <t>Pharmacies:</t>
  </si>
  <si>
    <t>Bookstores:</t>
  </si>
  <si>
    <t>Laundry Services:</t>
  </si>
  <si>
    <t>Provision of health care services:</t>
  </si>
  <si>
    <t>Cafeterias:</t>
  </si>
  <si>
    <t>Other food service areas:</t>
  </si>
  <si>
    <t>Laboratory research space:</t>
  </si>
  <si>
    <t>Office space:</t>
  </si>
  <si>
    <t>Other private use:</t>
  </si>
  <si>
    <t>square footage not accounted in the list above:</t>
  </si>
  <si>
    <t>Total square footage in project:</t>
  </si>
  <si>
    <t>Percent of project intended for private use:</t>
  </si>
  <si>
    <t>Reno/Maint</t>
  </si>
  <si>
    <t>ATM &amp; Pay phones:</t>
  </si>
  <si>
    <t>Plant Funds (Auxiliary)</t>
  </si>
  <si>
    <t>Plant Funds (Non-auxiliary)</t>
  </si>
  <si>
    <r>
      <t xml:space="preserve">Match Plan for Outlay Project </t>
    </r>
    <r>
      <rPr>
        <sz val="11"/>
        <color rgb="FF0000FF"/>
        <rFont val="Arial"/>
        <family val="2"/>
      </rPr>
      <t>(for first $75,000,000 only)</t>
    </r>
  </si>
  <si>
    <t>Plant (non-auxiliary)</t>
  </si>
  <si>
    <t>2018/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</si>
</sst>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00"/>
    <numFmt numFmtId="165" formatCode="0.0%"/>
  </numFmts>
  <fonts count="40" x14ac:knownFonts="1">
    <font>
      <sz val="10"/>
      <name val="Arial"/>
    </font>
    <font>
      <b/>
      <sz val="10"/>
      <name val="Times New Roman"/>
      <family val="1"/>
    </font>
    <font>
      <sz val="10"/>
      <name val="Times New Roman"/>
      <family val="1"/>
    </font>
    <font>
      <sz val="8"/>
      <name val="Times New Roman"/>
      <family val="1"/>
    </font>
    <font>
      <sz val="12"/>
      <name val="Times New Roman"/>
      <family val="1"/>
    </font>
    <font>
      <b/>
      <sz val="12"/>
      <name val="Times New Roman"/>
      <family val="1"/>
    </font>
    <font>
      <sz val="2"/>
      <name val="Times New Roman"/>
      <family val="1"/>
    </font>
    <font>
      <sz val="8"/>
      <name val="Arial"/>
      <family val="2"/>
    </font>
    <font>
      <b/>
      <sz val="18"/>
      <name val="Times New Roman"/>
      <family val="1"/>
    </font>
    <font>
      <sz val="18"/>
      <name val="Times New Roman"/>
      <family val="1"/>
    </font>
    <font>
      <sz val="6"/>
      <name val="Times New Roman"/>
      <family val="1"/>
    </font>
    <font>
      <sz val="12"/>
      <color indexed="12"/>
      <name val="Times New Roman"/>
      <family val="1"/>
    </font>
    <font>
      <sz val="9"/>
      <name val="Times New Roman"/>
      <family val="1"/>
    </font>
    <font>
      <sz val="9"/>
      <color indexed="12"/>
      <name val="Times New Roman"/>
      <family val="1"/>
    </font>
    <font>
      <sz val="10"/>
      <color indexed="12"/>
      <name val="Times New Roman"/>
      <family val="1"/>
    </font>
    <font>
      <b/>
      <sz val="12"/>
      <color indexed="12"/>
      <name val="Times New Roman"/>
      <family val="1"/>
    </font>
    <font>
      <sz val="12"/>
      <color indexed="10"/>
      <name val="Times New Roman"/>
      <family val="1"/>
    </font>
    <font>
      <sz val="8"/>
      <color indexed="10"/>
      <name val="Times New Roman"/>
      <family val="1"/>
    </font>
    <font>
      <sz val="10"/>
      <color indexed="10"/>
      <name val="Times New Roman"/>
      <family val="1"/>
    </font>
    <font>
      <sz val="2"/>
      <color indexed="10"/>
      <name val="Times New Roman"/>
      <family val="1"/>
    </font>
    <font>
      <sz val="10"/>
      <color indexed="9"/>
      <name val="Times New Roman"/>
      <family val="1"/>
    </font>
    <font>
      <b/>
      <sz val="10"/>
      <color indexed="10"/>
      <name val="Times New Roman"/>
      <family val="1"/>
    </font>
    <font>
      <b/>
      <sz val="8"/>
      <name val="Times New Roman"/>
      <family val="1"/>
    </font>
    <font>
      <sz val="10"/>
      <color indexed="10"/>
      <name val="Arial"/>
      <family val="2"/>
    </font>
    <font>
      <sz val="10"/>
      <color indexed="12"/>
      <name val="Arial"/>
      <family val="2"/>
    </font>
    <font>
      <b/>
      <sz val="12"/>
      <color indexed="10"/>
      <name val="Times New Roman"/>
      <family val="1"/>
    </font>
    <font>
      <sz val="8"/>
      <color indexed="16"/>
      <name val="Times New Roman"/>
      <family val="1"/>
    </font>
    <font>
      <i/>
      <sz val="8"/>
      <color indexed="16"/>
      <name val="Times New Roman"/>
      <family val="1"/>
    </font>
    <font>
      <sz val="10"/>
      <color indexed="16"/>
      <name val="Times New Roman"/>
      <family val="1"/>
    </font>
    <font>
      <sz val="12"/>
      <color indexed="9"/>
      <name val="Times New Roman"/>
      <family val="1"/>
    </font>
    <font>
      <i/>
      <sz val="10"/>
      <color indexed="12"/>
      <name val="Times New Roman"/>
      <family val="1"/>
    </font>
    <font>
      <sz val="4"/>
      <color indexed="9"/>
      <name val="Times New Roman"/>
      <family val="1"/>
    </font>
    <font>
      <sz val="18"/>
      <color indexed="10"/>
      <name val="Times New Roman"/>
      <family val="1"/>
    </font>
    <font>
      <b/>
      <sz val="18"/>
      <name val="Arial"/>
      <family val="2"/>
    </font>
    <font>
      <sz val="18"/>
      <name val="Arial"/>
      <family val="2"/>
    </font>
    <font>
      <sz val="10"/>
      <name val="Arial"/>
      <family val="2"/>
    </font>
    <font>
      <b/>
      <sz val="11"/>
      <color rgb="FF0000FF"/>
      <name val="Arial"/>
      <family val="2"/>
    </font>
    <font>
      <sz val="11"/>
      <color rgb="FF0000FF"/>
      <name val="Arial"/>
      <family val="2"/>
    </font>
    <font>
      <u/>
      <sz val="10"/>
      <name val="Arial"/>
      <family val="2"/>
    </font>
    <font>
      <u/>
      <sz val="10"/>
      <name val="Times New Roman"/>
      <family val="1"/>
    </font>
  </fonts>
  <fills count="5">
    <fill>
      <patternFill patternType="none"/>
    </fill>
    <fill>
      <patternFill patternType="gray125"/>
    </fill>
    <fill>
      <patternFill patternType="solid">
        <fgColor indexed="26"/>
        <bgColor indexed="64"/>
      </patternFill>
    </fill>
    <fill>
      <patternFill patternType="solid">
        <fgColor indexed="13"/>
        <bgColor indexed="64"/>
      </patternFill>
    </fill>
    <fill>
      <patternFill patternType="gray125">
        <bgColor indexed="26"/>
      </patternFill>
    </fill>
  </fills>
  <borders count="2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dashed">
        <color indexed="64"/>
      </top>
      <bottom/>
      <diagonal/>
    </border>
    <border>
      <left/>
      <right/>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top style="dotted">
        <color indexed="64"/>
      </top>
      <bottom/>
      <diagonal/>
    </border>
  </borders>
  <cellStyleXfs count="1">
    <xf numFmtId="0" fontId="0" fillId="0" borderId="0"/>
  </cellStyleXfs>
  <cellXfs count="220">
    <xf numFmtId="0" fontId="0" fillId="0" borderId="0" xfId="0"/>
    <xf numFmtId="0" fontId="9" fillId="2" borderId="0" xfId="0" applyFont="1" applyFill="1" applyAlignment="1">
      <alignment horizontal="centerContinuous"/>
    </xf>
    <xf numFmtId="0" fontId="21" fillId="2" borderId="0" xfId="0" applyFont="1" applyFill="1"/>
    <xf numFmtId="0" fontId="9" fillId="2" borderId="0" xfId="0" applyFont="1" applyFill="1"/>
    <xf numFmtId="0" fontId="17" fillId="2" borderId="0" xfId="0" applyFont="1" applyFill="1"/>
    <xf numFmtId="0" fontId="17" fillId="2" borderId="0" xfId="0" applyFont="1" applyFill="1" applyAlignment="1">
      <alignment horizontal="right"/>
    </xf>
    <xf numFmtId="0" fontId="22" fillId="2" borderId="0" xfId="0" applyFont="1" applyFill="1" applyAlignment="1">
      <alignment horizontal="right"/>
    </xf>
    <xf numFmtId="0" fontId="3" fillId="2" borderId="0" xfId="0" applyFont="1" applyFill="1" applyAlignment="1">
      <alignment horizontal="center"/>
    </xf>
    <xf numFmtId="0" fontId="3" fillId="2" borderId="0" xfId="0" applyFont="1" applyFill="1"/>
    <xf numFmtId="0" fontId="5" fillId="2" borderId="0" xfId="0" applyFont="1" applyFill="1"/>
    <xf numFmtId="0" fontId="4" fillId="2" borderId="0" xfId="0" applyFont="1" applyFill="1"/>
    <xf numFmtId="0" fontId="16" fillId="2" borderId="0" xfId="0" applyFont="1" applyFill="1"/>
    <xf numFmtId="0" fontId="16" fillId="2" borderId="0" xfId="0" applyFont="1" applyFill="1" applyAlignment="1">
      <alignment horizontal="right"/>
    </xf>
    <xf numFmtId="4" fontId="4" fillId="2" borderId="0" xfId="0" applyNumberFormat="1" applyFont="1" applyFill="1"/>
    <xf numFmtId="0" fontId="4" fillId="2" borderId="0" xfId="0" applyFont="1" applyFill="1" applyAlignment="1">
      <alignment horizontal="center"/>
    </xf>
    <xf numFmtId="0" fontId="2" fillId="2" borderId="0" xfId="0" applyFont="1" applyFill="1"/>
    <xf numFmtId="0" fontId="6" fillId="2" borderId="1" xfId="0" applyFont="1" applyFill="1" applyBorder="1"/>
    <xf numFmtId="0" fontId="6" fillId="2" borderId="0" xfId="0" applyFont="1" applyFill="1" applyAlignment="1">
      <alignment horizontal="center"/>
    </xf>
    <xf numFmtId="0" fontId="19" fillId="2" borderId="0" xfId="0" applyFont="1" applyFill="1"/>
    <xf numFmtId="0" fontId="6" fillId="2" borderId="0" xfId="0" applyFont="1" applyFill="1"/>
    <xf numFmtId="0" fontId="6" fillId="2" borderId="2" xfId="0" applyFont="1" applyFill="1" applyBorder="1"/>
    <xf numFmtId="0" fontId="18" fillId="2" borderId="0" xfId="0" applyFont="1" applyFill="1"/>
    <xf numFmtId="0" fontId="19" fillId="2" borderId="1" xfId="0" applyFont="1" applyFill="1" applyBorder="1"/>
    <xf numFmtId="0" fontId="19" fillId="2" borderId="2" xfId="0" applyFont="1" applyFill="1" applyBorder="1"/>
    <xf numFmtId="0" fontId="15" fillId="2" borderId="3" xfId="0" applyFont="1" applyFill="1" applyBorder="1" applyAlignment="1">
      <alignment horizontal="center"/>
    </xf>
    <xf numFmtId="0" fontId="18" fillId="2" borderId="0" xfId="0" applyFont="1" applyFill="1" applyAlignment="1">
      <alignment horizontal="centerContinuous"/>
    </xf>
    <xf numFmtId="0" fontId="5" fillId="2" borderId="0" xfId="0" applyFont="1" applyFill="1" applyAlignment="1">
      <alignment horizontal="center"/>
    </xf>
    <xf numFmtId="0" fontId="29" fillId="2" borderId="0" xfId="0" applyFont="1" applyFill="1" applyAlignment="1">
      <alignment horizontal="center"/>
    </xf>
    <xf numFmtId="0" fontId="2" fillId="2" borderId="0" xfId="0" applyFont="1" applyFill="1" applyAlignment="1">
      <alignment horizontal="center"/>
    </xf>
    <xf numFmtId="0" fontId="16" fillId="2" borderId="0" xfId="0" applyFont="1" applyFill="1" applyAlignment="1">
      <alignment horizontal="center"/>
    </xf>
    <xf numFmtId="0" fontId="3" fillId="2" borderId="0" xfId="0" applyFont="1" applyFill="1" applyAlignment="1">
      <alignment horizontal="right" vertical="top"/>
    </xf>
    <xf numFmtId="4" fontId="18" fillId="2" borderId="0" xfId="0" applyNumberFormat="1" applyFont="1" applyFill="1" applyAlignment="1">
      <alignment vertical="top"/>
    </xf>
    <xf numFmtId="0" fontId="14" fillId="2" borderId="0" xfId="0" applyFont="1" applyFill="1"/>
    <xf numFmtId="4" fontId="2" fillId="2" borderId="0" xfId="0" applyNumberFormat="1" applyFont="1" applyFill="1"/>
    <xf numFmtId="4" fontId="18" fillId="2" borderId="4" xfId="0" applyNumberFormat="1" applyFont="1" applyFill="1" applyBorder="1"/>
    <xf numFmtId="0" fontId="1" fillId="2" borderId="0" xfId="0" applyFont="1" applyFill="1"/>
    <xf numFmtId="4" fontId="18" fillId="2" borderId="0" xfId="0" applyNumberFormat="1" applyFont="1" applyFill="1"/>
    <xf numFmtId="4" fontId="18" fillId="2" borderId="5" xfId="0" applyNumberFormat="1" applyFont="1" applyFill="1" applyBorder="1"/>
    <xf numFmtId="2" fontId="18" fillId="2" borderId="0" xfId="0" applyNumberFormat="1" applyFont="1" applyFill="1" applyAlignment="1">
      <alignment horizontal="right"/>
    </xf>
    <xf numFmtId="0" fontId="18" fillId="2" borderId="0" xfId="0" applyFont="1" applyFill="1" applyAlignment="1">
      <alignment horizontal="right"/>
    </xf>
    <xf numFmtId="164" fontId="18" fillId="2" borderId="0" xfId="0" applyNumberFormat="1" applyFont="1" applyFill="1" applyAlignment="1">
      <alignment horizontal="right"/>
    </xf>
    <xf numFmtId="0" fontId="20" fillId="2" borderId="0" xfId="0" applyFont="1" applyFill="1" applyAlignment="1">
      <alignment horizontal="center"/>
    </xf>
    <xf numFmtId="0" fontId="30" fillId="2" borderId="0" xfId="0" applyFont="1" applyFill="1" applyAlignment="1">
      <alignment horizontal="right"/>
    </xf>
    <xf numFmtId="0" fontId="5" fillId="2" borderId="0" xfId="0" applyFont="1" applyFill="1" applyAlignment="1">
      <alignment horizontal="left"/>
    </xf>
    <xf numFmtId="4" fontId="6" fillId="2" borderId="1" xfId="0" applyNumberFormat="1" applyFont="1" applyFill="1" applyBorder="1"/>
    <xf numFmtId="4" fontId="6" fillId="2" borderId="2" xfId="0" applyNumberFormat="1" applyFont="1" applyFill="1" applyBorder="1"/>
    <xf numFmtId="3" fontId="11" fillId="0" borderId="0" xfId="0" applyNumberFormat="1" applyFont="1" applyFill="1" applyProtection="1">
      <protection locked="0"/>
    </xf>
    <xf numFmtId="4" fontId="11" fillId="0" borderId="0" xfId="0" applyNumberFormat="1" applyFont="1" applyFill="1" applyProtection="1">
      <protection locked="0"/>
    </xf>
    <xf numFmtId="2" fontId="14" fillId="0" borderId="0" xfId="0" applyNumberFormat="1" applyFont="1" applyFill="1" applyAlignment="1" applyProtection="1">
      <alignment horizontal="right"/>
      <protection locked="0"/>
    </xf>
    <xf numFmtId="4" fontId="14" fillId="0" borderId="0" xfId="0" applyNumberFormat="1" applyFont="1" applyFill="1" applyProtection="1">
      <protection locked="0"/>
    </xf>
    <xf numFmtId="4" fontId="14" fillId="0" borderId="4" xfId="0" applyNumberFormat="1" applyFont="1" applyFill="1" applyBorder="1" applyProtection="1">
      <protection locked="0"/>
    </xf>
    <xf numFmtId="4" fontId="18" fillId="0" borderId="0" xfId="0" applyNumberFormat="1" applyFont="1" applyFill="1" applyProtection="1">
      <protection locked="0"/>
    </xf>
    <xf numFmtId="0" fontId="14" fillId="0" borderId="0" xfId="0" applyFont="1" applyFill="1" applyProtection="1">
      <protection locked="0"/>
    </xf>
    <xf numFmtId="0" fontId="31" fillId="2" borderId="0" xfId="0" applyFont="1" applyFill="1" applyAlignment="1">
      <alignment horizontal="right"/>
    </xf>
    <xf numFmtId="0" fontId="4" fillId="2" borderId="0" xfId="0" applyFont="1" applyFill="1" applyAlignment="1">
      <alignment horizontal="right"/>
    </xf>
    <xf numFmtId="0" fontId="1" fillId="2" borderId="0" xfId="0" applyFont="1" applyFill="1" applyAlignment="1">
      <alignment horizontal="right"/>
    </xf>
    <xf numFmtId="0" fontId="9" fillId="0" borderId="0" xfId="0" applyFont="1" applyFill="1" applyProtection="1">
      <protection locked="0"/>
    </xf>
    <xf numFmtId="0" fontId="3" fillId="0" borderId="0" xfId="0" applyFont="1" applyFill="1" applyProtection="1">
      <protection locked="0"/>
    </xf>
    <xf numFmtId="0" fontId="4" fillId="0" borderId="0" xfId="0" applyFont="1" applyFill="1" applyProtection="1">
      <protection locked="0"/>
    </xf>
    <xf numFmtId="0" fontId="2" fillId="0" borderId="0" xfId="0" applyFont="1" applyFill="1" applyProtection="1">
      <protection locked="0"/>
    </xf>
    <xf numFmtId="49" fontId="14" fillId="0" borderId="0" xfId="0" applyNumberFormat="1" applyFont="1" applyFill="1" applyProtection="1">
      <protection locked="0"/>
    </xf>
    <xf numFmtId="49" fontId="14" fillId="0" borderId="0" xfId="0" applyNumberFormat="1" applyFont="1" applyFill="1" applyAlignment="1" applyProtection="1">
      <alignment wrapText="1"/>
      <protection locked="0"/>
    </xf>
    <xf numFmtId="3" fontId="14" fillId="0" borderId="0" xfId="0" applyNumberFormat="1" applyFont="1" applyFill="1" applyProtection="1">
      <protection locked="0"/>
    </xf>
    <xf numFmtId="49" fontId="2" fillId="0" borderId="0" xfId="0" applyNumberFormat="1" applyFont="1" applyFill="1" applyProtection="1">
      <protection locked="0"/>
    </xf>
    <xf numFmtId="3" fontId="2" fillId="0" borderId="0" xfId="0" applyNumberFormat="1" applyFont="1" applyFill="1" applyProtection="1">
      <protection locked="0"/>
    </xf>
    <xf numFmtId="4" fontId="2" fillId="0" borderId="0" xfId="0" applyNumberFormat="1" applyFont="1" applyFill="1" applyProtection="1">
      <protection locked="0"/>
    </xf>
    <xf numFmtId="4" fontId="9" fillId="2" borderId="0" xfId="0" applyNumberFormat="1" applyFont="1" applyFill="1" applyAlignment="1" applyProtection="1">
      <alignment horizontal="centerContinuous"/>
    </xf>
    <xf numFmtId="0" fontId="9" fillId="2" borderId="0" xfId="0" applyFont="1" applyFill="1" applyAlignment="1" applyProtection="1">
      <alignment horizontal="centerContinuous"/>
    </xf>
    <xf numFmtId="3" fontId="9" fillId="2" borderId="0" xfId="0" applyNumberFormat="1" applyFont="1" applyFill="1" applyAlignment="1" applyProtection="1">
      <alignment horizontal="centerContinuous"/>
    </xf>
    <xf numFmtId="49" fontId="3" fillId="2" borderId="0" xfId="0" applyNumberFormat="1" applyFont="1" applyFill="1" applyProtection="1"/>
    <xf numFmtId="4" fontId="3" fillId="2" borderId="0" xfId="0" applyNumberFormat="1" applyFont="1" applyFill="1" applyAlignment="1" applyProtection="1">
      <alignment horizontal="centerContinuous"/>
    </xf>
    <xf numFmtId="3" fontId="3" fillId="2" borderId="0" xfId="0" applyNumberFormat="1" applyFont="1" applyFill="1" applyAlignment="1" applyProtection="1">
      <alignment horizontal="centerContinuous"/>
    </xf>
    <xf numFmtId="0" fontId="3" fillId="2" borderId="0" xfId="0" applyFont="1" applyFill="1" applyAlignment="1" applyProtection="1">
      <alignment horizontal="centerContinuous"/>
    </xf>
    <xf numFmtId="0" fontId="1" fillId="2" borderId="0" xfId="0" applyFont="1" applyFill="1" applyAlignment="1" applyProtection="1">
      <alignment horizontal="right"/>
    </xf>
    <xf numFmtId="0" fontId="4" fillId="2" borderId="0" xfId="0" applyFont="1" applyFill="1" applyProtection="1"/>
    <xf numFmtId="3" fontId="4" fillId="2" borderId="0" xfId="0" applyNumberFormat="1" applyFont="1" applyFill="1" applyAlignment="1" applyProtection="1">
      <alignment horizontal="centerContinuous"/>
    </xf>
    <xf numFmtId="4" fontId="4" fillId="2" borderId="0" xfId="0" applyNumberFormat="1" applyFont="1" applyFill="1" applyAlignment="1" applyProtection="1">
      <alignment horizontal="centerContinuous"/>
    </xf>
    <xf numFmtId="0" fontId="4" fillId="2" borderId="0" xfId="0" applyFont="1" applyFill="1" applyAlignment="1" applyProtection="1">
      <alignment horizontal="centerContinuous"/>
    </xf>
    <xf numFmtId="4" fontId="4" fillId="2" borderId="0" xfId="0" applyNumberFormat="1" applyFont="1" applyFill="1" applyProtection="1"/>
    <xf numFmtId="4" fontId="18" fillId="2" borderId="0" xfId="0" applyNumberFormat="1" applyFont="1" applyFill="1" applyProtection="1"/>
    <xf numFmtId="0" fontId="3" fillId="2" borderId="0" xfId="0" applyFont="1" applyFill="1" applyProtection="1"/>
    <xf numFmtId="3" fontId="3" fillId="2" borderId="0" xfId="0" applyNumberFormat="1" applyFont="1" applyFill="1" applyProtection="1"/>
    <xf numFmtId="4" fontId="3" fillId="2" borderId="0" xfId="0" applyNumberFormat="1" applyFont="1" applyFill="1" applyProtection="1"/>
    <xf numFmtId="0" fontId="2" fillId="2" borderId="6" xfId="0" applyFont="1" applyFill="1" applyBorder="1" applyProtection="1"/>
    <xf numFmtId="0" fontId="2" fillId="2" borderId="7" xfId="0" applyFont="1" applyFill="1" applyBorder="1" applyProtection="1"/>
    <xf numFmtId="3" fontId="2" fillId="2" borderId="3" xfId="0" applyNumberFormat="1" applyFont="1" applyFill="1" applyBorder="1" applyAlignment="1" applyProtection="1">
      <alignment horizontal="center"/>
    </xf>
    <xf numFmtId="4" fontId="2" fillId="2" borderId="3" xfId="0" applyNumberFormat="1" applyFont="1" applyFill="1" applyBorder="1" applyAlignment="1" applyProtection="1">
      <alignment horizontal="right"/>
    </xf>
    <xf numFmtId="0" fontId="8" fillId="2" borderId="0" xfId="0" applyFont="1" applyFill="1" applyAlignment="1">
      <alignment horizontal="centerContinuous"/>
    </xf>
    <xf numFmtId="0" fontId="26" fillId="2" borderId="0" xfId="0" applyFont="1" applyFill="1" applyAlignment="1"/>
    <xf numFmtId="0" fontId="14" fillId="2" borderId="0" xfId="0" applyFont="1" applyFill="1" applyAlignment="1"/>
    <xf numFmtId="0" fontId="28" fillId="2" borderId="8" xfId="0" applyFont="1" applyFill="1" applyBorder="1" applyAlignment="1">
      <alignment horizontal="right"/>
    </xf>
    <xf numFmtId="0" fontId="28" fillId="2" borderId="9" xfId="0" applyFont="1" applyFill="1" applyBorder="1" applyAlignment="1">
      <alignment horizontal="right"/>
    </xf>
    <xf numFmtId="0" fontId="27" fillId="2" borderId="0" xfId="0" applyFont="1" applyFill="1" applyAlignment="1">
      <alignment horizontal="left"/>
    </xf>
    <xf numFmtId="0" fontId="26" fillId="2" borderId="0" xfId="0" applyFont="1" applyFill="1" applyAlignment="1">
      <alignment horizontal="left"/>
    </xf>
    <xf numFmtId="0" fontId="14" fillId="0" borderId="3" xfId="0" applyFont="1" applyFill="1" applyBorder="1" applyAlignment="1" applyProtection="1">
      <alignment horizontal="center"/>
      <protection locked="0"/>
    </xf>
    <xf numFmtId="49" fontId="14" fillId="0" borderId="10" xfId="0" applyNumberFormat="1" applyFont="1" applyFill="1" applyBorder="1" applyAlignment="1" applyProtection="1">
      <alignment horizontal="center"/>
      <protection locked="0"/>
    </xf>
    <xf numFmtId="4" fontId="31" fillId="2" borderId="0" xfId="0" applyNumberFormat="1" applyFont="1" applyFill="1" applyAlignment="1">
      <alignment horizontal="right"/>
    </xf>
    <xf numFmtId="2" fontId="31" fillId="2" borderId="0" xfId="0" applyNumberFormat="1" applyFont="1" applyFill="1" applyAlignment="1">
      <alignment horizontal="center"/>
    </xf>
    <xf numFmtId="0" fontId="6" fillId="2" borderId="0" xfId="0" applyFont="1" applyFill="1" applyBorder="1"/>
    <xf numFmtId="0" fontId="4" fillId="2" borderId="0" xfId="0" applyFont="1" applyFill="1" applyBorder="1"/>
    <xf numFmtId="0" fontId="4" fillId="2" borderId="0" xfId="0" applyFont="1" applyFill="1" applyBorder="1" applyAlignment="1">
      <alignment horizontal="right"/>
    </xf>
    <xf numFmtId="4" fontId="6" fillId="2" borderId="1" xfId="0" applyNumberFormat="1" applyFont="1" applyFill="1" applyBorder="1" applyProtection="1"/>
    <xf numFmtId="0" fontId="6" fillId="2" borderId="1" xfId="0" applyFont="1" applyFill="1" applyBorder="1" applyProtection="1"/>
    <xf numFmtId="4" fontId="6" fillId="2" borderId="2" xfId="0" applyNumberFormat="1" applyFont="1" applyFill="1" applyBorder="1" applyProtection="1"/>
    <xf numFmtId="0" fontId="6" fillId="2" borderId="2" xfId="0" applyFont="1" applyFill="1" applyBorder="1" applyProtection="1"/>
    <xf numFmtId="4" fontId="1" fillId="2" borderId="0" xfId="0" applyNumberFormat="1" applyFont="1" applyFill="1" applyAlignment="1" applyProtection="1">
      <alignment horizontal="right"/>
    </xf>
    <xf numFmtId="4" fontId="23" fillId="2" borderId="1" xfId="0" applyNumberFormat="1" applyFont="1" applyFill="1" applyBorder="1" applyProtection="1"/>
    <xf numFmtId="4" fontId="0" fillId="2" borderId="0" xfId="0" applyNumberFormat="1" applyFill="1" applyBorder="1" applyAlignment="1" applyProtection="1">
      <alignment horizontal="left"/>
    </xf>
    <xf numFmtId="49" fontId="0" fillId="2" borderId="1" xfId="0" applyNumberFormat="1" applyFill="1" applyBorder="1" applyAlignment="1" applyProtection="1"/>
    <xf numFmtId="0" fontId="0" fillId="2" borderId="0" xfId="0" applyFill="1"/>
    <xf numFmtId="0" fontId="2" fillId="2" borderId="3" xfId="0" applyFont="1" applyFill="1" applyBorder="1"/>
    <xf numFmtId="4" fontId="24" fillId="0" borderId="0" xfId="0" applyNumberFormat="1" applyFont="1" applyFill="1" applyProtection="1">
      <protection locked="0"/>
    </xf>
    <xf numFmtId="49" fontId="0" fillId="0" borderId="0" xfId="0" applyNumberFormat="1" applyFill="1" applyProtection="1">
      <protection locked="0"/>
    </xf>
    <xf numFmtId="49" fontId="24" fillId="0" borderId="0" xfId="0" applyNumberFormat="1" applyFont="1" applyFill="1" applyAlignment="1" applyProtection="1">
      <alignment wrapText="1"/>
      <protection locked="0"/>
    </xf>
    <xf numFmtId="4" fontId="0" fillId="0" borderId="0" xfId="0" applyNumberFormat="1" applyFill="1" applyProtection="1">
      <protection locked="0"/>
    </xf>
    <xf numFmtId="49" fontId="0" fillId="0" borderId="0" xfId="0" applyNumberFormat="1" applyFill="1" applyAlignment="1" applyProtection="1">
      <alignment wrapText="1"/>
      <protection locked="0"/>
    </xf>
    <xf numFmtId="4" fontId="7" fillId="3" borderId="11" xfId="0" applyNumberFormat="1" applyFont="1" applyFill="1" applyBorder="1" applyAlignment="1" applyProtection="1">
      <alignment horizontal="left"/>
    </xf>
    <xf numFmtId="49" fontId="7" fillId="3" borderId="3" xfId="0" applyNumberFormat="1" applyFont="1" applyFill="1" applyBorder="1" applyProtection="1"/>
    <xf numFmtId="49" fontId="7" fillId="3" borderId="3" xfId="0" applyNumberFormat="1" applyFont="1" applyFill="1" applyBorder="1" applyAlignment="1" applyProtection="1">
      <alignment horizontal="left" wrapText="1"/>
    </xf>
    <xf numFmtId="0" fontId="6" fillId="2" borderId="0" xfId="0" applyFont="1" applyFill="1" applyBorder="1" applyProtection="1"/>
    <xf numFmtId="49" fontId="7" fillId="2" borderId="3" xfId="0" applyNumberFormat="1" applyFont="1" applyFill="1" applyBorder="1" applyProtection="1"/>
    <xf numFmtId="49" fontId="0" fillId="2" borderId="0" xfId="0" applyNumberFormat="1" applyFill="1" applyProtection="1"/>
    <xf numFmtId="0" fontId="4" fillId="2" borderId="0" xfId="0" applyFont="1" applyFill="1" applyBorder="1" applyProtection="1"/>
    <xf numFmtId="0" fontId="0" fillId="2" borderId="0" xfId="0" applyFill="1" applyBorder="1" applyAlignment="1" applyProtection="1"/>
    <xf numFmtId="4" fontId="8" fillId="2" borderId="0" xfId="0" applyNumberFormat="1" applyFont="1" applyFill="1" applyAlignment="1" applyProtection="1">
      <alignment horizontal="centerContinuous"/>
    </xf>
    <xf numFmtId="0" fontId="8" fillId="2" borderId="0" xfId="0" applyFont="1" applyFill="1"/>
    <xf numFmtId="0" fontId="11" fillId="2" borderId="0" xfId="0" applyFont="1" applyFill="1"/>
    <xf numFmtId="0" fontId="15" fillId="0" borderId="3" xfId="0" applyFont="1" applyFill="1" applyBorder="1" applyAlignment="1" applyProtection="1">
      <alignment horizontal="center"/>
      <protection locked="0"/>
    </xf>
    <xf numFmtId="0" fontId="28" fillId="2" borderId="12" xfId="0" applyFont="1" applyFill="1" applyBorder="1"/>
    <xf numFmtId="0" fontId="28" fillId="2" borderId="2" xfId="0" applyFont="1" applyFill="1" applyBorder="1" applyAlignment="1">
      <alignment horizontal="center"/>
    </xf>
    <xf numFmtId="0" fontId="28" fillId="2" borderId="13" xfId="0" applyFont="1" applyFill="1" applyBorder="1" applyAlignment="1">
      <alignment horizontal="center"/>
    </xf>
    <xf numFmtId="0" fontId="32" fillId="2" borderId="0" xfId="0" applyFont="1" applyFill="1" applyAlignment="1">
      <alignment horizontal="centerContinuous"/>
    </xf>
    <xf numFmtId="0" fontId="9" fillId="2" borderId="0" xfId="0" applyFont="1" applyFill="1" applyAlignment="1">
      <alignment horizontal="center"/>
    </xf>
    <xf numFmtId="0" fontId="28" fillId="2" borderId="14" xfId="0" applyFont="1" applyFill="1" applyBorder="1" applyAlignment="1">
      <alignment horizontal="right"/>
    </xf>
    <xf numFmtId="3" fontId="26" fillId="2" borderId="0" xfId="0" applyNumberFormat="1" applyFont="1" applyFill="1" applyBorder="1"/>
    <xf numFmtId="3" fontId="26" fillId="2" borderId="15" xfId="0" applyNumberFormat="1" applyFont="1" applyFill="1" applyBorder="1"/>
    <xf numFmtId="9" fontId="28" fillId="2" borderId="14" xfId="0" quotePrefix="1" applyNumberFormat="1" applyFont="1" applyFill="1" applyBorder="1" applyAlignment="1">
      <alignment horizontal="right"/>
    </xf>
    <xf numFmtId="0" fontId="28" fillId="2" borderId="16" xfId="0" quotePrefix="1" applyFont="1" applyFill="1" applyBorder="1" applyAlignment="1">
      <alignment horizontal="right"/>
    </xf>
    <xf numFmtId="3" fontId="26" fillId="2" borderId="1" xfId="0" applyNumberFormat="1" applyFont="1" applyFill="1" applyBorder="1"/>
    <xf numFmtId="3" fontId="26" fillId="2" borderId="12" xfId="0" applyNumberFormat="1" applyFont="1" applyFill="1" applyBorder="1"/>
    <xf numFmtId="0" fontId="3" fillId="2" borderId="17" xfId="0" applyFont="1" applyFill="1" applyBorder="1"/>
    <xf numFmtId="49" fontId="14" fillId="0" borderId="0" xfId="0" applyNumberFormat="1" applyFont="1" applyFill="1" applyAlignment="1" applyProtection="1">
      <alignment horizontal="center" vertical="center"/>
      <protection locked="0"/>
    </xf>
    <xf numFmtId="49" fontId="14" fillId="0" borderId="0" xfId="0" applyNumberFormat="1" applyFont="1" applyFill="1" applyAlignment="1" applyProtection="1">
      <alignment horizontal="left" vertical="center"/>
      <protection locked="0"/>
    </xf>
    <xf numFmtId="4" fontId="3" fillId="2" borderId="18" xfId="0" applyNumberFormat="1" applyFont="1" applyFill="1" applyBorder="1" applyAlignment="1">
      <alignment vertical="top"/>
    </xf>
    <xf numFmtId="4" fontId="18" fillId="2" borderId="19" xfId="0" applyNumberFormat="1" applyFont="1" applyFill="1" applyBorder="1"/>
    <xf numFmtId="0" fontId="3" fillId="2" borderId="17" xfId="0" applyFont="1" applyFill="1" applyBorder="1" applyAlignment="1">
      <alignment horizontal="center"/>
    </xf>
    <xf numFmtId="0" fontId="25" fillId="2" borderId="0" xfId="0" applyFont="1" applyFill="1"/>
    <xf numFmtId="0" fontId="17" fillId="0" borderId="0" xfId="0" applyFont="1" applyFill="1" applyAlignment="1" applyProtection="1">
      <alignment horizontal="center"/>
      <protection locked="0"/>
    </xf>
    <xf numFmtId="0" fontId="17" fillId="0" borderId="0" xfId="0" applyFont="1" applyFill="1" applyProtection="1">
      <protection locked="0"/>
    </xf>
    <xf numFmtId="49" fontId="17" fillId="0" borderId="0" xfId="0" applyNumberFormat="1" applyFont="1" applyFill="1" applyProtection="1">
      <protection locked="0"/>
    </xf>
    <xf numFmtId="4" fontId="17" fillId="0" borderId="0" xfId="0" applyNumberFormat="1" applyFont="1" applyFill="1" applyProtection="1">
      <protection locked="0"/>
    </xf>
    <xf numFmtId="0" fontId="28" fillId="2" borderId="0" xfId="0" applyFont="1" applyFill="1"/>
    <xf numFmtId="49" fontId="8" fillId="2" borderId="0" xfId="0" applyNumberFormat="1" applyFont="1" applyFill="1" applyAlignment="1">
      <alignment horizontal="centerContinuous" vertical="top"/>
    </xf>
    <xf numFmtId="0" fontId="8" fillId="2" borderId="0" xfId="0" applyFont="1" applyFill="1" applyAlignment="1">
      <alignment horizontal="centerContinuous" vertical="top"/>
    </xf>
    <xf numFmtId="49" fontId="6" fillId="2" borderId="1" xfId="0" applyNumberFormat="1" applyFont="1" applyFill="1" applyBorder="1" applyAlignment="1">
      <alignment horizontal="left" vertical="top"/>
    </xf>
    <xf numFmtId="0" fontId="6" fillId="2" borderId="1" xfId="0" applyFont="1" applyFill="1" applyBorder="1" applyAlignment="1">
      <alignment vertical="top"/>
    </xf>
    <xf numFmtId="49" fontId="6" fillId="2" borderId="2" xfId="0" applyNumberFormat="1" applyFont="1" applyFill="1" applyBorder="1" applyAlignment="1">
      <alignment horizontal="left" vertical="top"/>
    </xf>
    <xf numFmtId="0" fontId="6" fillId="2" borderId="2" xfId="0" applyFont="1" applyFill="1" applyBorder="1" applyAlignment="1">
      <alignment vertical="top"/>
    </xf>
    <xf numFmtId="49" fontId="5" fillId="2" borderId="0" xfId="0" applyNumberFormat="1" applyFont="1" applyFill="1" applyAlignment="1">
      <alignment horizontal="left" vertical="top"/>
    </xf>
    <xf numFmtId="0" fontId="5" fillId="2" borderId="0" xfId="0" applyFont="1" applyFill="1" applyAlignment="1">
      <alignment vertical="top"/>
    </xf>
    <xf numFmtId="2" fontId="4" fillId="2" borderId="0" xfId="0" applyNumberFormat="1" applyFont="1" applyFill="1"/>
    <xf numFmtId="49" fontId="4" fillId="2" borderId="0" xfId="0" applyNumberFormat="1" applyFont="1" applyFill="1" applyAlignment="1">
      <alignment horizontal="left" vertical="top"/>
    </xf>
    <xf numFmtId="49" fontId="12" fillId="2" borderId="0" xfId="0" applyNumberFormat="1" applyFont="1" applyFill="1" applyAlignment="1">
      <alignment horizontal="left" vertical="top"/>
    </xf>
    <xf numFmtId="0" fontId="2" fillId="2" borderId="0" xfId="0" applyFont="1" applyFill="1" applyAlignment="1">
      <alignment vertical="top"/>
    </xf>
    <xf numFmtId="0" fontId="12" fillId="2" borderId="0" xfId="0" applyFont="1" applyFill="1"/>
    <xf numFmtId="49" fontId="2" fillId="2" borderId="0" xfId="0" applyNumberFormat="1" applyFont="1" applyFill="1" applyBorder="1" applyAlignment="1">
      <alignment horizontal="left" vertical="top"/>
    </xf>
    <xf numFmtId="0" fontId="2" fillId="2" borderId="0" xfId="0" applyFont="1" applyFill="1" applyBorder="1" applyAlignment="1">
      <alignment vertical="top"/>
    </xf>
    <xf numFmtId="0" fontId="2" fillId="2" borderId="0" xfId="0" applyFont="1" applyFill="1" applyBorder="1" applyAlignment="1">
      <alignment horizontal="right"/>
    </xf>
    <xf numFmtId="0" fontId="3" fillId="2" borderId="0" xfId="0" applyFont="1" applyFill="1" applyBorder="1" applyAlignment="1">
      <alignment horizontal="center"/>
    </xf>
    <xf numFmtId="0" fontId="2" fillId="2" borderId="0" xfId="0" applyFont="1" applyFill="1" applyBorder="1"/>
    <xf numFmtId="0" fontId="2" fillId="2" borderId="0" xfId="0" applyFont="1" applyFill="1" applyBorder="1" applyAlignment="1">
      <alignment horizontal="right" vertical="top"/>
    </xf>
    <xf numFmtId="3" fontId="14" fillId="0" borderId="0" xfId="0" applyNumberFormat="1" applyFont="1" applyFill="1" applyBorder="1" applyAlignment="1" applyProtection="1">
      <alignment horizontal="center"/>
      <protection locked="0"/>
    </xf>
    <xf numFmtId="3" fontId="18" fillId="0" borderId="0" xfId="0" applyNumberFormat="1" applyFont="1" applyFill="1" applyBorder="1" applyProtection="1">
      <protection locked="0"/>
    </xf>
    <xf numFmtId="0" fontId="2" fillId="0" borderId="3" xfId="0" applyFont="1" applyFill="1" applyBorder="1" applyAlignment="1" applyProtection="1">
      <alignment horizontal="center"/>
      <protection locked="0"/>
    </xf>
    <xf numFmtId="3" fontId="17" fillId="2" borderId="0" xfId="0" applyNumberFormat="1" applyFont="1" applyFill="1" applyBorder="1"/>
    <xf numFmtId="4" fontId="2" fillId="2" borderId="0" xfId="0" applyNumberFormat="1" applyFont="1" applyFill="1" applyBorder="1" applyAlignment="1">
      <alignment horizontal="right"/>
    </xf>
    <xf numFmtId="4" fontId="2" fillId="2" borderId="0" xfId="0" applyNumberFormat="1" applyFont="1" applyFill="1" applyBorder="1" applyAlignment="1">
      <alignment vertical="top"/>
    </xf>
    <xf numFmtId="4" fontId="2" fillId="2" borderId="0" xfId="0" applyNumberFormat="1" applyFont="1" applyFill="1" applyBorder="1"/>
    <xf numFmtId="3" fontId="14" fillId="0" borderId="0" xfId="0" applyNumberFormat="1" applyFont="1" applyFill="1" applyBorder="1" applyProtection="1">
      <protection locked="0"/>
    </xf>
    <xf numFmtId="2" fontId="2" fillId="0" borderId="3" xfId="0" applyNumberFormat="1" applyFont="1" applyFill="1" applyBorder="1" applyAlignment="1" applyProtection="1">
      <alignment horizontal="center"/>
      <protection locked="0"/>
    </xf>
    <xf numFmtId="0" fontId="3" fillId="2" borderId="0" xfId="0" applyFont="1" applyFill="1" applyBorder="1" applyAlignment="1">
      <alignment vertical="top"/>
    </xf>
    <xf numFmtId="4" fontId="14" fillId="2" borderId="0" xfId="0" applyNumberFormat="1" applyFont="1" applyFill="1" applyBorder="1" applyAlignment="1">
      <alignment horizontal="left"/>
    </xf>
    <xf numFmtId="0" fontId="14" fillId="2" borderId="0" xfId="0" applyFont="1" applyFill="1" applyBorder="1" applyAlignment="1">
      <alignment horizontal="right"/>
    </xf>
    <xf numFmtId="0" fontId="3" fillId="2" borderId="0" xfId="0" applyFont="1" applyFill="1" applyBorder="1" applyAlignment="1">
      <alignment horizontal="right"/>
    </xf>
    <xf numFmtId="3" fontId="18" fillId="2" borderId="1" xfId="0" applyNumberFormat="1" applyFont="1" applyFill="1" applyBorder="1"/>
    <xf numFmtId="3" fontId="2" fillId="4" borderId="1" xfId="0" applyNumberFormat="1" applyFont="1" applyFill="1" applyBorder="1"/>
    <xf numFmtId="49" fontId="4" fillId="2" borderId="0" xfId="0" applyNumberFormat="1" applyFont="1" applyFill="1" applyBorder="1" applyAlignment="1">
      <alignment horizontal="left" vertical="top"/>
    </xf>
    <xf numFmtId="0" fontId="4" fillId="2" borderId="0" xfId="0" applyFont="1" applyFill="1" applyBorder="1" applyAlignment="1">
      <alignment vertical="top"/>
    </xf>
    <xf numFmtId="0" fontId="4" fillId="2" borderId="0" xfId="0" applyFont="1" applyFill="1" applyBorder="1" applyAlignment="1">
      <alignment horizontal="center"/>
    </xf>
    <xf numFmtId="3" fontId="16" fillId="2" borderId="0" xfId="0" applyNumberFormat="1" applyFont="1" applyFill="1" applyBorder="1"/>
    <xf numFmtId="165" fontId="17" fillId="2" borderId="0" xfId="0" applyNumberFormat="1" applyFont="1" applyFill="1" applyBorder="1" applyAlignment="1">
      <alignment horizontal="right"/>
    </xf>
    <xf numFmtId="0" fontId="4" fillId="2" borderId="0" xfId="0" applyFont="1" applyFill="1" applyAlignment="1">
      <alignment vertical="top"/>
    </xf>
    <xf numFmtId="0" fontId="11" fillId="0" borderId="0" xfId="0" applyNumberFormat="1" applyFont="1" applyFill="1" applyAlignment="1" applyProtection="1">
      <alignment horizontal="left"/>
      <protection locked="0"/>
    </xf>
    <xf numFmtId="0" fontId="11" fillId="0" borderId="0" xfId="0" applyNumberFormat="1" applyFont="1" applyFill="1" applyAlignment="1" applyProtection="1">
      <protection locked="0"/>
    </xf>
    <xf numFmtId="0" fontId="0" fillId="0" borderId="0" xfId="0" applyNumberFormat="1" applyFill="1" applyAlignment="1" applyProtection="1">
      <protection locked="0"/>
    </xf>
    <xf numFmtId="0" fontId="14" fillId="0" borderId="0" xfId="0" applyFont="1" applyFill="1" applyAlignment="1" applyProtection="1">
      <alignment horizontal="left"/>
      <protection locked="0"/>
    </xf>
    <xf numFmtId="49" fontId="33" fillId="2" borderId="0" xfId="0" applyNumberFormat="1" applyFont="1" applyFill="1" applyAlignment="1" applyProtection="1">
      <alignment horizontal="centerContinuous"/>
    </xf>
    <xf numFmtId="0" fontId="33" fillId="2" borderId="0" xfId="0" applyFont="1" applyFill="1" applyAlignment="1" applyProtection="1">
      <alignment horizontal="centerContinuous"/>
    </xf>
    <xf numFmtId="49" fontId="34" fillId="2" borderId="0" xfId="0" applyNumberFormat="1" applyFont="1" applyFill="1" applyBorder="1" applyAlignment="1" applyProtection="1">
      <alignment horizontal="center"/>
    </xf>
    <xf numFmtId="0" fontId="34" fillId="2" borderId="0" xfId="0" applyFont="1" applyFill="1" applyBorder="1" applyAlignment="1">
      <alignment horizontal="center"/>
    </xf>
    <xf numFmtId="0" fontId="34" fillId="2" borderId="0" xfId="0" applyFont="1" applyFill="1" applyAlignment="1">
      <alignment horizontal="center"/>
    </xf>
    <xf numFmtId="49" fontId="35" fillId="0" borderId="0" xfId="0" applyNumberFormat="1" applyFont="1" applyFill="1" applyProtection="1">
      <protection locked="0"/>
    </xf>
    <xf numFmtId="4" fontId="36" fillId="0" borderId="0" xfId="0" applyNumberFormat="1" applyFont="1" applyFill="1" applyBorder="1" applyProtection="1">
      <protection locked="0"/>
    </xf>
    <xf numFmtId="49" fontId="38" fillId="0" borderId="0" xfId="0" applyNumberFormat="1" applyFont="1" applyFill="1" applyBorder="1" applyProtection="1">
      <protection locked="0"/>
    </xf>
    <xf numFmtId="4" fontId="7" fillId="3" borderId="3" xfId="0" applyNumberFormat="1" applyFont="1" applyFill="1" applyBorder="1" applyAlignment="1" applyProtection="1">
      <alignment horizontal="left"/>
    </xf>
    <xf numFmtId="0" fontId="39" fillId="0" borderId="0" xfId="0" applyFont="1" applyAlignment="1">
      <alignment horizontal="left" vertical="center"/>
    </xf>
    <xf numFmtId="0" fontId="35" fillId="0" borderId="0" xfId="0" applyFont="1"/>
    <xf numFmtId="0" fontId="2" fillId="0" borderId="0" xfId="0" applyFont="1" applyAlignment="1">
      <alignment horizontal="left" vertical="center"/>
    </xf>
    <xf numFmtId="9" fontId="2" fillId="0" borderId="0" xfId="0" applyNumberFormat="1" applyFont="1" applyAlignment="1">
      <alignment horizontal="left" vertical="center"/>
    </xf>
    <xf numFmtId="0" fontId="11" fillId="0" borderId="0" xfId="0" applyFont="1" applyFill="1" applyAlignment="1" applyProtection="1">
      <alignment horizontal="left"/>
      <protection locked="0"/>
    </xf>
    <xf numFmtId="0" fontId="0" fillId="0" borderId="0" xfId="0" applyFill="1" applyAlignment="1" applyProtection="1">
      <alignment horizontal="left"/>
      <protection locked="0"/>
    </xf>
    <xf numFmtId="49" fontId="11" fillId="0" borderId="0" xfId="0" applyNumberFormat="1" applyFont="1" applyFill="1" applyAlignment="1" applyProtection="1">
      <alignment horizontal="left"/>
      <protection locked="0"/>
    </xf>
    <xf numFmtId="0" fontId="14" fillId="0" borderId="0" xfId="0" applyNumberFormat="1" applyFont="1" applyFill="1" applyAlignment="1" applyProtection="1">
      <alignment vertical="top" wrapText="1"/>
      <protection locked="0"/>
    </xf>
    <xf numFmtId="0" fontId="14" fillId="0" borderId="0" xfId="0" applyFont="1" applyFill="1" applyAlignment="1" applyProtection="1">
      <alignment horizontal="left"/>
      <protection locked="0"/>
    </xf>
    <xf numFmtId="0" fontId="14" fillId="0" borderId="0" xfId="0" applyFont="1" applyFill="1" applyAlignment="1" applyProtection="1">
      <alignment vertical="top" wrapText="1"/>
      <protection locked="0"/>
    </xf>
    <xf numFmtId="0" fontId="14" fillId="0" borderId="20" xfId="0" applyFont="1" applyFill="1" applyBorder="1" applyAlignment="1" applyProtection="1">
      <alignment vertical="top" wrapText="1"/>
      <protection locked="0"/>
    </xf>
    <xf numFmtId="49" fontId="13" fillId="0" borderId="0" xfId="0" applyNumberFormat="1" applyFont="1" applyFill="1" applyAlignment="1" applyProtection="1">
      <alignment vertical="top" wrapText="1"/>
      <protection locked="0"/>
    </xf>
    <xf numFmtId="49" fontId="10" fillId="2" borderId="0" xfId="0" applyNumberFormat="1" applyFont="1" applyFill="1" applyAlignment="1">
      <alignment wrapText="1"/>
    </xf>
    <xf numFmtId="0" fontId="10" fillId="2" borderId="0" xfId="0" applyNumberFormat="1" applyFont="1" applyFill="1" applyAlignment="1">
      <alignment horizontal="left" wrapText="1"/>
    </xf>
    <xf numFmtId="0" fontId="10" fillId="2" borderId="0" xfId="0" applyNumberFormat="1" applyFont="1" applyFill="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1559560</xdr:colOff>
      <xdr:row>22</xdr:row>
      <xdr:rowOff>152400</xdr:rowOff>
    </xdr:from>
    <xdr:to>
      <xdr:col>2</xdr:col>
      <xdr:colOff>3408680</xdr:colOff>
      <xdr:row>27</xdr:row>
      <xdr:rowOff>137160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4592320" y="3596640"/>
          <a:ext cx="1849120" cy="822960"/>
        </a:xfrm>
        <a:prstGeom prst="rect">
          <a:avLst/>
        </a:prstGeom>
        <a:solidFill>
          <a:schemeClr val="lt1"/>
        </a:solidFill>
        <a:ln w="9525" cmpd="sng">
          <a:gradFill>
            <a:gsLst>
              <a:gs pos="0">
                <a:srgbClr val="000082"/>
              </a:gs>
              <a:gs pos="13000">
                <a:srgbClr val="0047FF"/>
              </a:gs>
              <a:gs pos="28000">
                <a:srgbClr val="000082"/>
              </a:gs>
              <a:gs pos="42999">
                <a:srgbClr val="0047FF"/>
              </a:gs>
              <a:gs pos="58000">
                <a:srgbClr val="000082"/>
              </a:gs>
              <a:gs pos="72000">
                <a:srgbClr val="0047FF"/>
              </a:gs>
              <a:gs pos="87000">
                <a:srgbClr val="000082"/>
              </a:gs>
              <a:gs pos="100000">
                <a:srgbClr val="0047FF"/>
              </a:gs>
            </a:gsLst>
            <a:lin ang="5400000" scaled="0"/>
          </a:gra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u="sng" baseline="0">
              <a:solidFill>
                <a:srgbClr val="0000FF"/>
              </a:solidFill>
              <a:latin typeface="Arial Narrow" pitchFamily="34" charset="0"/>
            </a:rPr>
            <a:t>Threshold for Capital Outlay Match</a:t>
          </a:r>
          <a:r>
            <a:rPr lang="en-US" sz="1000">
              <a:solidFill>
                <a:srgbClr val="0000FF"/>
              </a:solidFill>
              <a:latin typeface="Arial Narrow" pitchFamily="34" charset="0"/>
            </a:rPr>
            <a:t>:</a:t>
          </a:r>
        </a:p>
        <a:p>
          <a:r>
            <a:rPr lang="en-US" sz="1000" baseline="0">
              <a:solidFill>
                <a:srgbClr val="0000FF"/>
              </a:solidFill>
              <a:latin typeface="Arial Narrow" pitchFamily="34" charset="0"/>
            </a:rPr>
            <a:t>     Universities                  25%</a:t>
          </a:r>
        </a:p>
        <a:p>
          <a:r>
            <a:rPr lang="en-US" sz="1000" baseline="0">
              <a:solidFill>
                <a:srgbClr val="0000FF"/>
              </a:solidFill>
              <a:latin typeface="Arial Narrow" pitchFamily="34" charset="0"/>
            </a:rPr>
            <a:t>     Community Colleges    10%</a:t>
          </a:r>
        </a:p>
        <a:p>
          <a:r>
            <a:rPr lang="en-US" sz="1000" baseline="0">
              <a:solidFill>
                <a:srgbClr val="0000FF"/>
              </a:solidFill>
              <a:latin typeface="Arial Narrow" pitchFamily="34" charset="0"/>
            </a:rPr>
            <a:t>     Non-formula Units        10%</a:t>
          </a:r>
        </a:p>
        <a:p>
          <a:r>
            <a:rPr lang="en-US" sz="1000">
              <a:solidFill>
                <a:srgbClr val="0000FF"/>
              </a:solidFill>
              <a:latin typeface="Arial Narrow" pitchFamily="34" charset="0"/>
            </a:rPr>
            <a:t>     Technology Centers       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62"/>
  <sheetViews>
    <sheetView tabSelected="1" zoomScale="150" zoomScaleNormal="150" workbookViewId="0">
      <selection activeCell="B12" sqref="B12"/>
    </sheetView>
  </sheetViews>
  <sheetFormatPr defaultColWidth="9.140625" defaultRowHeight="15.75" x14ac:dyDescent="0.25"/>
  <cols>
    <col min="1" max="2" width="3.7109375" style="10" customWidth="1"/>
    <col min="3" max="3" width="14.7109375" style="10" customWidth="1"/>
    <col min="4" max="4" width="3.7109375" style="10" customWidth="1"/>
    <col min="5" max="5" width="14.7109375" style="10" customWidth="1"/>
    <col min="6" max="7" width="12.7109375" style="10" customWidth="1"/>
    <col min="8" max="8" width="10.7109375" style="10" customWidth="1"/>
    <col min="9" max="9" width="12.7109375" style="10" customWidth="1"/>
    <col min="10" max="10" width="9.140625" style="14"/>
    <col min="11" max="11" width="9.140625" style="11"/>
    <col min="12" max="16384" width="9.140625" style="10"/>
  </cols>
  <sheetData>
    <row r="1" spans="1:11" s="3" customFormat="1" ht="23.25" x14ac:dyDescent="0.35">
      <c r="A1" s="87" t="s">
        <v>120</v>
      </c>
      <c r="B1" s="131"/>
      <c r="C1" s="131"/>
      <c r="D1" s="131"/>
      <c r="E1" s="131"/>
      <c r="F1" s="131"/>
      <c r="G1" s="131"/>
      <c r="H1" s="131"/>
      <c r="I1" s="1"/>
      <c r="J1" s="132"/>
      <c r="K1" s="2" t="s">
        <v>58</v>
      </c>
    </row>
    <row r="2" spans="1:11" s="8" customFormat="1" ht="11.25" x14ac:dyDescent="0.2">
      <c r="A2" s="4"/>
      <c r="B2" s="4"/>
      <c r="C2" s="5"/>
      <c r="D2" s="4"/>
      <c r="E2" s="4"/>
      <c r="F2" s="4"/>
      <c r="G2" s="4"/>
      <c r="H2" s="4"/>
      <c r="I2" s="6"/>
      <c r="J2" s="7"/>
    </row>
    <row r="3" spans="1:11" x14ac:dyDescent="0.25">
      <c r="A3" s="9">
        <v>1</v>
      </c>
      <c r="B3" s="9" t="s">
        <v>0</v>
      </c>
      <c r="D3" s="10" t="s">
        <v>32</v>
      </c>
      <c r="E3" s="11"/>
      <c r="F3" s="12"/>
      <c r="G3" s="13"/>
      <c r="H3" s="11"/>
      <c r="I3" s="11"/>
    </row>
    <row r="4" spans="1:11" x14ac:dyDescent="0.25">
      <c r="B4" s="9" t="s">
        <v>2</v>
      </c>
      <c r="D4" s="193"/>
      <c r="E4" s="193"/>
      <c r="F4" s="193"/>
      <c r="G4" s="193"/>
      <c r="H4" s="193"/>
      <c r="I4" s="193"/>
      <c r="K4" s="15" t="s">
        <v>113</v>
      </c>
    </row>
    <row r="5" spans="1:11" x14ac:dyDescent="0.25">
      <c r="B5" s="9" t="s">
        <v>1</v>
      </c>
      <c r="D5" s="193"/>
      <c r="E5" s="193"/>
      <c r="F5" s="193"/>
      <c r="G5" s="193"/>
      <c r="H5" s="193"/>
      <c r="I5" s="193"/>
      <c r="K5" s="15" t="s">
        <v>114</v>
      </c>
    </row>
    <row r="6" spans="1:11" x14ac:dyDescent="0.25">
      <c r="B6" s="9" t="s">
        <v>59</v>
      </c>
      <c r="D6" s="211"/>
      <c r="E6" s="210"/>
      <c r="F6" s="210"/>
      <c r="G6" s="211"/>
      <c r="H6" s="210"/>
      <c r="I6" s="210"/>
      <c r="K6" s="15" t="s">
        <v>60</v>
      </c>
    </row>
    <row r="7" spans="1:11" s="19" customFormat="1" ht="5.25" x14ac:dyDescent="0.15">
      <c r="A7" s="16"/>
      <c r="B7" s="16"/>
      <c r="C7" s="16"/>
      <c r="D7" s="16"/>
      <c r="E7" s="16"/>
      <c r="F7" s="16"/>
      <c r="G7" s="16"/>
      <c r="H7" s="16"/>
      <c r="I7" s="16"/>
      <c r="J7" s="17"/>
      <c r="K7" s="18"/>
    </row>
    <row r="8" spans="1:11" s="19" customFormat="1" ht="5.25" x14ac:dyDescent="0.15">
      <c r="A8" s="20"/>
      <c r="B8" s="20"/>
      <c r="C8" s="20"/>
      <c r="D8" s="20"/>
      <c r="E8" s="20"/>
      <c r="F8" s="20"/>
      <c r="G8" s="20"/>
      <c r="H8" s="20"/>
      <c r="I8" s="20"/>
      <c r="J8" s="17"/>
      <c r="K8" s="18"/>
    </row>
    <row r="9" spans="1:11" x14ac:dyDescent="0.25">
      <c r="A9" s="9">
        <v>2</v>
      </c>
      <c r="B9" s="9" t="s">
        <v>3</v>
      </c>
      <c r="D9" s="126" t="s">
        <v>202</v>
      </c>
      <c r="E9" s="126"/>
      <c r="F9" s="11"/>
      <c r="G9" s="11"/>
      <c r="H9" s="11"/>
      <c r="I9" s="11"/>
      <c r="K9" s="21" t="s">
        <v>61</v>
      </c>
    </row>
    <row r="10" spans="1:11" s="19" customFormat="1" ht="5.25" x14ac:dyDescent="0.15">
      <c r="A10" s="22"/>
      <c r="B10" s="22"/>
      <c r="C10" s="22"/>
      <c r="D10" s="22"/>
      <c r="E10" s="22"/>
      <c r="F10" s="22"/>
      <c r="G10" s="22"/>
      <c r="H10" s="22"/>
      <c r="I10" s="22"/>
      <c r="J10" s="17"/>
      <c r="K10" s="18"/>
    </row>
    <row r="11" spans="1:11" s="19" customFormat="1" ht="5.25" x14ac:dyDescent="0.15">
      <c r="A11" s="23"/>
      <c r="B11" s="23"/>
      <c r="C11" s="23"/>
      <c r="D11" s="23"/>
      <c r="E11" s="23"/>
      <c r="F11" s="23"/>
      <c r="G11" s="23"/>
      <c r="H11" s="23"/>
      <c r="I11" s="23"/>
      <c r="J11" s="17"/>
      <c r="K11" s="18"/>
    </row>
    <row r="12" spans="1:11" x14ac:dyDescent="0.25">
      <c r="A12" s="9">
        <v>3</v>
      </c>
      <c r="B12" s="127"/>
      <c r="C12" s="10" t="s">
        <v>62</v>
      </c>
      <c r="D12" s="11"/>
      <c r="E12" s="25"/>
      <c r="F12" s="25"/>
      <c r="G12" s="26" t="s">
        <v>5</v>
      </c>
      <c r="I12" s="26" t="s">
        <v>196</v>
      </c>
      <c r="J12" s="27">
        <f>IF(B12 &gt; " ",0,1)</f>
        <v>1</v>
      </c>
      <c r="K12" s="15" t="s">
        <v>121</v>
      </c>
    </row>
    <row r="13" spans="1:11" x14ac:dyDescent="0.25">
      <c r="A13" s="11"/>
      <c r="B13" s="24" t="str">
        <f>IF(J12 + J41 = 2,"X"," ")</f>
        <v xml:space="preserve"> </v>
      </c>
      <c r="C13" s="10" t="s">
        <v>4</v>
      </c>
      <c r="D13" s="11"/>
      <c r="E13" s="25"/>
      <c r="F13" s="25"/>
      <c r="G13" s="46">
        <v>0</v>
      </c>
      <c r="H13" s="28" t="s">
        <v>7</v>
      </c>
      <c r="I13" s="46">
        <v>0</v>
      </c>
      <c r="K13" s="15" t="s">
        <v>63</v>
      </c>
    </row>
    <row r="14" spans="1:11" x14ac:dyDescent="0.25">
      <c r="A14" s="11"/>
      <c r="B14" s="24" t="str">
        <f>IF(SUM(E42:E43) &gt; 0,"X"," ")</f>
        <v xml:space="preserve"> </v>
      </c>
      <c r="C14" s="10" t="s">
        <v>122</v>
      </c>
      <c r="D14" s="11"/>
      <c r="E14" s="21"/>
      <c r="F14" s="21"/>
      <c r="G14" s="46">
        <v>0</v>
      </c>
      <c r="H14" s="28" t="s">
        <v>8</v>
      </c>
      <c r="I14" s="46">
        <v>0</v>
      </c>
      <c r="K14" s="21"/>
    </row>
    <row r="15" spans="1:11" x14ac:dyDescent="0.25">
      <c r="A15" s="11"/>
      <c r="B15" s="24" t="str">
        <f>IF(E32 &gt; 0,"X"," ")</f>
        <v xml:space="preserve"> </v>
      </c>
      <c r="C15" s="10" t="s">
        <v>64</v>
      </c>
      <c r="D15" s="11"/>
      <c r="E15" s="21"/>
      <c r="F15" s="21"/>
      <c r="G15" s="47">
        <v>0</v>
      </c>
      <c r="H15" s="28" t="s">
        <v>9</v>
      </c>
      <c r="I15" s="47">
        <v>0</v>
      </c>
      <c r="K15" s="21"/>
    </row>
    <row r="16" spans="1:11" s="19" customFormat="1" ht="5.25" x14ac:dyDescent="0.15">
      <c r="A16" s="22"/>
      <c r="B16" s="22"/>
      <c r="C16" s="22"/>
      <c r="D16" s="22"/>
      <c r="E16" s="22"/>
      <c r="F16" s="22"/>
      <c r="G16" s="22"/>
      <c r="H16" s="22"/>
      <c r="I16" s="22"/>
      <c r="J16" s="17"/>
      <c r="K16" s="18"/>
    </row>
    <row r="17" spans="1:18" s="19" customFormat="1" ht="5.25" x14ac:dyDescent="0.15">
      <c r="A17" s="23"/>
      <c r="B17" s="23"/>
      <c r="C17" s="23"/>
      <c r="D17" s="23"/>
      <c r="E17" s="23"/>
      <c r="F17" s="23"/>
      <c r="G17" s="23"/>
      <c r="H17" s="23"/>
      <c r="I17" s="23"/>
      <c r="J17" s="17"/>
      <c r="K17" s="18"/>
    </row>
    <row r="18" spans="1:18" x14ac:dyDescent="0.25">
      <c r="A18" s="9">
        <v>4</v>
      </c>
      <c r="B18" s="9" t="s">
        <v>10</v>
      </c>
      <c r="E18" s="15"/>
      <c r="F18" s="15"/>
      <c r="G18" s="15"/>
      <c r="H18" s="15"/>
      <c r="I18" s="15"/>
    </row>
    <row r="19" spans="1:18" s="15" customFormat="1" ht="12.75" x14ac:dyDescent="0.2">
      <c r="B19" s="212"/>
      <c r="C19" s="212"/>
      <c r="D19" s="212"/>
      <c r="E19" s="212"/>
      <c r="F19" s="212"/>
      <c r="G19" s="212"/>
      <c r="H19" s="212"/>
      <c r="I19" s="212"/>
      <c r="J19" s="28"/>
      <c r="K19" s="15" t="s">
        <v>65</v>
      </c>
    </row>
    <row r="20" spans="1:18" s="15" customFormat="1" ht="12.75" x14ac:dyDescent="0.2">
      <c r="B20" s="212"/>
      <c r="C20" s="212"/>
      <c r="D20" s="212"/>
      <c r="E20" s="212"/>
      <c r="F20" s="212"/>
      <c r="G20" s="212"/>
      <c r="H20" s="212"/>
      <c r="I20" s="212"/>
      <c r="J20" s="28"/>
      <c r="K20" s="21"/>
    </row>
    <row r="21" spans="1:18" s="15" customFormat="1" ht="12.75" x14ac:dyDescent="0.2">
      <c r="B21" s="212"/>
      <c r="C21" s="212"/>
      <c r="D21" s="212"/>
      <c r="E21" s="212"/>
      <c r="F21" s="212"/>
      <c r="G21" s="212"/>
      <c r="H21" s="212"/>
      <c r="I21" s="212"/>
      <c r="J21" s="28"/>
      <c r="K21" s="21"/>
    </row>
    <row r="22" spans="1:18" s="15" customFormat="1" ht="12.75" x14ac:dyDescent="0.2">
      <c r="B22" s="212"/>
      <c r="C22" s="212"/>
      <c r="D22" s="212"/>
      <c r="E22" s="212"/>
      <c r="F22" s="212"/>
      <c r="G22" s="212"/>
      <c r="H22" s="212"/>
      <c r="I22" s="212"/>
      <c r="J22" s="28"/>
      <c r="K22" s="21"/>
    </row>
    <row r="23" spans="1:18" s="19" customFormat="1" ht="5.25" x14ac:dyDescent="0.15">
      <c r="A23" s="16"/>
      <c r="B23" s="16"/>
      <c r="C23" s="16"/>
      <c r="D23" s="16"/>
      <c r="E23" s="16"/>
      <c r="F23" s="16"/>
      <c r="G23" s="16"/>
      <c r="H23" s="16"/>
      <c r="I23" s="16"/>
      <c r="J23" s="17"/>
      <c r="K23" s="18"/>
    </row>
    <row r="24" spans="1:18" s="19" customFormat="1" ht="5.25" x14ac:dyDescent="0.15">
      <c r="A24" s="20"/>
      <c r="B24" s="20"/>
      <c r="C24" s="20"/>
      <c r="D24" s="20"/>
      <c r="E24" s="20"/>
      <c r="F24" s="20"/>
      <c r="G24" s="20"/>
      <c r="H24" s="20"/>
      <c r="I24" s="20"/>
      <c r="J24" s="17"/>
      <c r="K24" s="18"/>
    </row>
    <row r="25" spans="1:18" x14ac:dyDescent="0.25">
      <c r="A25" s="9">
        <v>5</v>
      </c>
      <c r="B25" s="11"/>
      <c r="C25" s="26" t="s">
        <v>11</v>
      </c>
      <c r="D25" s="29"/>
      <c r="E25" s="26" t="s">
        <v>12</v>
      </c>
      <c r="H25" s="30" t="s">
        <v>13</v>
      </c>
      <c r="I25" s="31">
        <f>(G13*G15)+(I13*I15)</f>
        <v>0</v>
      </c>
      <c r="K25" s="21" t="s">
        <v>66</v>
      </c>
    </row>
    <row r="26" spans="1:18" s="15" customFormat="1" ht="12.75" x14ac:dyDescent="0.2">
      <c r="A26" s="21"/>
      <c r="B26" s="21"/>
      <c r="C26" s="49">
        <v>0</v>
      </c>
      <c r="D26" s="32"/>
      <c r="E26" s="49">
        <f>C26</f>
        <v>0</v>
      </c>
      <c r="F26" s="15" t="s">
        <v>14</v>
      </c>
      <c r="G26" s="21"/>
      <c r="H26" s="21"/>
      <c r="I26" s="21"/>
      <c r="J26" s="28"/>
      <c r="K26" s="21" t="s">
        <v>67</v>
      </c>
      <c r="L26" s="33"/>
      <c r="M26" s="33"/>
    </row>
    <row r="27" spans="1:18" s="15" customFormat="1" ht="12.75" x14ac:dyDescent="0.2">
      <c r="A27" s="21"/>
      <c r="B27" s="21"/>
      <c r="C27" s="49">
        <v>0</v>
      </c>
      <c r="D27" s="32"/>
      <c r="E27" s="49">
        <f>C27</f>
        <v>0</v>
      </c>
      <c r="F27" s="15" t="s">
        <v>15</v>
      </c>
      <c r="G27" s="21"/>
      <c r="H27" s="21"/>
      <c r="I27" s="21"/>
      <c r="J27" s="28"/>
      <c r="K27" s="21"/>
      <c r="L27" s="33"/>
      <c r="M27" s="33"/>
    </row>
    <row r="28" spans="1:18" s="15" customFormat="1" ht="12.75" x14ac:dyDescent="0.2">
      <c r="A28" s="21"/>
      <c r="B28" s="21"/>
      <c r="C28" s="49">
        <v>0</v>
      </c>
      <c r="D28" s="32"/>
      <c r="E28" s="49">
        <f>C28</f>
        <v>0</v>
      </c>
      <c r="F28" s="15" t="s">
        <v>16</v>
      </c>
      <c r="G28" s="21"/>
      <c r="H28" s="21"/>
      <c r="I28" s="21"/>
      <c r="J28" s="28"/>
      <c r="K28" s="15" t="s">
        <v>68</v>
      </c>
      <c r="L28" s="33"/>
      <c r="M28" s="33"/>
      <c r="P28" s="128"/>
      <c r="Q28" s="129" t="s">
        <v>33</v>
      </c>
      <c r="R28" s="130" t="s">
        <v>12</v>
      </c>
    </row>
    <row r="29" spans="1:18" s="15" customFormat="1" ht="12.75" x14ac:dyDescent="0.2">
      <c r="A29" s="21"/>
      <c r="B29" s="21"/>
      <c r="C29" s="34">
        <f>SUM(C26:C28)</f>
        <v>0</v>
      </c>
      <c r="D29" s="21"/>
      <c r="E29" s="34">
        <f>SUM(E26:E28)</f>
        <v>0</v>
      </c>
      <c r="F29" s="35" t="s">
        <v>25</v>
      </c>
      <c r="G29" s="21"/>
      <c r="H29" s="21"/>
      <c r="I29" s="21"/>
      <c r="J29" s="28"/>
      <c r="K29" s="21" t="s">
        <v>69</v>
      </c>
      <c r="L29" s="33"/>
      <c r="P29" s="133" t="s">
        <v>123</v>
      </c>
      <c r="Q29" s="134">
        <f>C29</f>
        <v>0</v>
      </c>
      <c r="R29" s="135">
        <f>E29</f>
        <v>0</v>
      </c>
    </row>
    <row r="30" spans="1:18" s="15" customFormat="1" ht="12.75" x14ac:dyDescent="0.2">
      <c r="A30" s="21"/>
      <c r="B30" s="21"/>
      <c r="C30" s="36">
        <f>C31-C29</f>
        <v>0</v>
      </c>
      <c r="D30" s="21"/>
      <c r="E30" s="36">
        <f>E31-E29</f>
        <v>0</v>
      </c>
      <c r="F30" s="15" t="s">
        <v>17</v>
      </c>
      <c r="G30" s="38" t="str">
        <f>IF(C29 &gt; 0,100*C30/C29,"n/a")</f>
        <v>n/a</v>
      </c>
      <c r="H30" s="38" t="str">
        <f>IF(E29 &gt; 0,100*E30/E29,"n/a")</f>
        <v>n/a</v>
      </c>
      <c r="I30" s="15" t="s">
        <v>26</v>
      </c>
      <c r="J30" s="28"/>
      <c r="K30" s="21" t="s">
        <v>70</v>
      </c>
      <c r="P30" s="136" t="s">
        <v>124</v>
      </c>
      <c r="Q30" s="134">
        <f>ROUNDDOWN(Q29*1.05+999.995,-3)</f>
        <v>0</v>
      </c>
      <c r="R30" s="135">
        <f>ROUNDDOWN(R29*1.05+999.995,-3)</f>
        <v>0</v>
      </c>
    </row>
    <row r="31" spans="1:18" s="15" customFormat="1" ht="12.75" x14ac:dyDescent="0.2">
      <c r="A31" s="21"/>
      <c r="B31" s="21"/>
      <c r="C31" s="50">
        <v>0</v>
      </c>
      <c r="D31" s="32"/>
      <c r="E31" s="49">
        <f>C31</f>
        <v>0</v>
      </c>
      <c r="F31" s="35" t="s">
        <v>18</v>
      </c>
      <c r="G31" s="21"/>
      <c r="H31" s="21"/>
      <c r="I31" s="96">
        <f>IF(C31 &gt; 0,ROUNDDOWN(C31*D32*0.35/(LOG(C31)-1.15),0),0)</f>
        <v>0</v>
      </c>
      <c r="J31" s="28"/>
      <c r="K31" s="15" t="s">
        <v>71</v>
      </c>
      <c r="P31" s="137" t="s">
        <v>125</v>
      </c>
      <c r="Q31" s="138">
        <f>ROUNDDOWN(Q29*1.1,-3)</f>
        <v>0</v>
      </c>
      <c r="R31" s="139">
        <f>ROUNDDOWN(R29*1.1,-3)</f>
        <v>0</v>
      </c>
    </row>
    <row r="32" spans="1:18" s="15" customFormat="1" ht="12.75" x14ac:dyDescent="0.2">
      <c r="A32" s="21"/>
      <c r="B32" s="21"/>
      <c r="C32" s="51">
        <f>IF(C31 &gt; 0,ROUNDDOWN(C31*D32*0.35/(LOG(C31)-1.15),0),0)</f>
        <v>0</v>
      </c>
      <c r="D32" s="97">
        <f>IF(I32="Renovation",1.25,1)</f>
        <v>1.25</v>
      </c>
      <c r="E32" s="51">
        <f>IF(E31 &gt; 0,ROUNDDOWN(E31*D32*0.35/(LOG(E31)-1.15),0),0)</f>
        <v>0</v>
      </c>
      <c r="F32" s="15" t="s">
        <v>19</v>
      </c>
      <c r="G32" s="39" t="str">
        <f>IF(I31=C32,"35/LogP-1.15 ="," ")</f>
        <v>35/LogP-1.15 =</v>
      </c>
      <c r="H32" s="40" t="str">
        <f>IF(C31 &gt; 0,35/(LOG(C31)-1.15),"n/a")</f>
        <v>n/a</v>
      </c>
      <c r="I32" s="48" t="s">
        <v>6</v>
      </c>
      <c r="J32" s="41"/>
      <c r="K32" s="15" t="s">
        <v>72</v>
      </c>
    </row>
    <row r="33" spans="1:11" s="15" customFormat="1" ht="12.75" x14ac:dyDescent="0.2">
      <c r="A33" s="21"/>
      <c r="B33" s="21"/>
      <c r="C33" s="49">
        <v>0</v>
      </c>
      <c r="D33" s="32"/>
      <c r="E33" s="49">
        <f>C33</f>
        <v>0</v>
      </c>
      <c r="F33" s="15" t="s">
        <v>20</v>
      </c>
      <c r="G33" s="21"/>
      <c r="H33" s="21"/>
      <c r="I33" s="53" t="s">
        <v>5</v>
      </c>
      <c r="J33" s="28"/>
      <c r="K33" s="15" t="s">
        <v>73</v>
      </c>
    </row>
    <row r="34" spans="1:11" s="15" customFormat="1" ht="12.75" x14ac:dyDescent="0.2">
      <c r="A34" s="21"/>
      <c r="B34" s="21"/>
      <c r="C34" s="49">
        <v>0</v>
      </c>
      <c r="D34" s="32"/>
      <c r="E34" s="49">
        <f>C34</f>
        <v>0</v>
      </c>
      <c r="F34" s="195"/>
      <c r="G34" s="52"/>
      <c r="H34" s="42" t="s">
        <v>116</v>
      </c>
      <c r="I34" s="53" t="s">
        <v>6</v>
      </c>
      <c r="J34" s="28"/>
      <c r="K34" s="15" t="s">
        <v>74</v>
      </c>
    </row>
    <row r="35" spans="1:11" s="15" customFormat="1" ht="12.75" x14ac:dyDescent="0.2">
      <c r="A35" s="21"/>
      <c r="B35" s="21"/>
      <c r="C35" s="49">
        <v>0</v>
      </c>
      <c r="D35" s="32"/>
      <c r="E35" s="49">
        <f>C35</f>
        <v>0</v>
      </c>
      <c r="F35" s="195"/>
      <c r="G35" s="52"/>
      <c r="H35" s="42" t="s">
        <v>115</v>
      </c>
      <c r="I35" s="53" t="s">
        <v>117</v>
      </c>
      <c r="J35" s="28"/>
      <c r="K35" s="15" t="s">
        <v>75</v>
      </c>
    </row>
    <row r="36" spans="1:11" s="15" customFormat="1" ht="12.75" x14ac:dyDescent="0.2">
      <c r="A36" s="21"/>
      <c r="B36" s="21"/>
      <c r="C36" s="37">
        <f>C37-SUM(C31:C35)</f>
        <v>0</v>
      </c>
      <c r="D36" s="21"/>
      <c r="E36" s="37">
        <f>E37-SUM(E31:E35)</f>
        <v>0</v>
      </c>
      <c r="F36" s="15" t="s">
        <v>119</v>
      </c>
      <c r="G36" s="21"/>
      <c r="H36" s="21"/>
      <c r="I36" s="53" t="s">
        <v>118</v>
      </c>
      <c r="J36" s="28"/>
      <c r="K36" s="21" t="s">
        <v>76</v>
      </c>
    </row>
    <row r="37" spans="1:11" s="15" customFormat="1" ht="12.75" x14ac:dyDescent="0.2">
      <c r="A37" s="21"/>
      <c r="B37" s="21"/>
      <c r="C37" s="49">
        <v>0</v>
      </c>
      <c r="D37" s="32"/>
      <c r="E37" s="49">
        <f>C37</f>
        <v>0</v>
      </c>
      <c r="F37" s="35" t="s">
        <v>21</v>
      </c>
      <c r="G37" s="21"/>
      <c r="H37" s="21"/>
      <c r="I37" s="21"/>
      <c r="J37" s="28"/>
      <c r="K37" s="15" t="s">
        <v>77</v>
      </c>
    </row>
    <row r="38" spans="1:11" s="19" customFormat="1" ht="5.25" x14ac:dyDescent="0.15">
      <c r="A38" s="16"/>
      <c r="B38" s="16"/>
      <c r="C38" s="16"/>
      <c r="D38" s="16"/>
      <c r="E38" s="16"/>
      <c r="F38" s="16"/>
      <c r="G38" s="16"/>
      <c r="H38" s="16"/>
      <c r="I38" s="16"/>
      <c r="J38" s="17"/>
      <c r="K38" s="18"/>
    </row>
    <row r="39" spans="1:11" s="19" customFormat="1" ht="5.25" x14ac:dyDescent="0.15">
      <c r="A39" s="20"/>
      <c r="B39" s="20"/>
      <c r="C39" s="20"/>
      <c r="D39" s="20"/>
      <c r="E39" s="20"/>
      <c r="F39" s="20"/>
      <c r="G39" s="20"/>
      <c r="H39" s="20"/>
      <c r="I39" s="20"/>
      <c r="J39" s="17"/>
      <c r="K39" s="18"/>
    </row>
    <row r="40" spans="1:11" x14ac:dyDescent="0.25">
      <c r="A40" s="9">
        <v>6</v>
      </c>
      <c r="B40" s="43" t="s">
        <v>126</v>
      </c>
      <c r="C40" s="26"/>
      <c r="D40" s="14"/>
      <c r="E40" s="28" t="s">
        <v>127</v>
      </c>
      <c r="K40" s="21"/>
    </row>
    <row r="41" spans="1:11" s="15" customFormat="1" ht="12.75" x14ac:dyDescent="0.2">
      <c r="C41" s="36">
        <f>C37-SUM(C42:C43)</f>
        <v>0</v>
      </c>
      <c r="D41" s="21"/>
      <c r="E41" s="36">
        <f>E37-SUM(E42:E43)</f>
        <v>0</v>
      </c>
      <c r="F41" s="15" t="s">
        <v>22</v>
      </c>
      <c r="J41" s="41">
        <f>IF(E41 &gt; 0,1,0)</f>
        <v>0</v>
      </c>
      <c r="K41" s="21" t="s">
        <v>128</v>
      </c>
    </row>
    <row r="42" spans="1:11" s="15" customFormat="1" ht="12.75" x14ac:dyDescent="0.2">
      <c r="C42" s="49">
        <v>0</v>
      </c>
      <c r="D42" s="32"/>
      <c r="E42" s="49">
        <f>C42</f>
        <v>0</v>
      </c>
      <c r="F42" s="15" t="s">
        <v>23</v>
      </c>
      <c r="J42" s="28"/>
      <c r="K42" s="15" t="s">
        <v>129</v>
      </c>
    </row>
    <row r="43" spans="1:11" s="15" customFormat="1" ht="12.75" x14ac:dyDescent="0.2">
      <c r="C43" s="49">
        <v>0</v>
      </c>
      <c r="D43" s="32"/>
      <c r="E43" s="49">
        <f>C43</f>
        <v>0</v>
      </c>
      <c r="F43" s="15" t="s">
        <v>24</v>
      </c>
      <c r="H43" s="213"/>
      <c r="I43" s="213"/>
      <c r="J43" s="28"/>
      <c r="K43" s="15" t="s">
        <v>130</v>
      </c>
    </row>
    <row r="44" spans="1:11" s="19" customFormat="1" ht="5.25" x14ac:dyDescent="0.15">
      <c r="A44" s="16"/>
      <c r="B44" s="16"/>
      <c r="C44" s="16"/>
      <c r="D44" s="16"/>
      <c r="E44" s="44"/>
      <c r="F44" s="16"/>
      <c r="G44" s="16"/>
      <c r="H44" s="16"/>
      <c r="I44" s="16"/>
      <c r="J44" s="17"/>
      <c r="K44" s="18"/>
    </row>
    <row r="45" spans="1:11" s="19" customFormat="1" ht="5.25" x14ac:dyDescent="0.15">
      <c r="A45" s="20"/>
      <c r="B45" s="20"/>
      <c r="C45" s="20"/>
      <c r="D45" s="20"/>
      <c r="E45" s="45"/>
      <c r="F45" s="20"/>
      <c r="G45" s="20"/>
      <c r="H45" s="20"/>
      <c r="I45" s="20"/>
      <c r="J45" s="17"/>
      <c r="K45" s="18"/>
    </row>
    <row r="46" spans="1:11" x14ac:dyDescent="0.25">
      <c r="A46" s="9">
        <v>7</v>
      </c>
      <c r="B46" s="9" t="s">
        <v>78</v>
      </c>
      <c r="E46" s="13"/>
      <c r="F46" s="7" t="s">
        <v>79</v>
      </c>
      <c r="G46" s="7" t="s">
        <v>80</v>
      </c>
      <c r="K46" s="21"/>
    </row>
    <row r="47" spans="1:11" s="15" customFormat="1" ht="12.75" x14ac:dyDescent="0.2">
      <c r="C47" s="140" t="s">
        <v>131</v>
      </c>
      <c r="E47" s="49">
        <v>0</v>
      </c>
      <c r="F47" s="141"/>
      <c r="G47" s="142"/>
      <c r="H47" s="142"/>
      <c r="I47" s="142"/>
      <c r="J47" s="28"/>
      <c r="K47" s="15" t="s">
        <v>132</v>
      </c>
    </row>
    <row r="48" spans="1:11" s="15" customFormat="1" ht="12.75" x14ac:dyDescent="0.2">
      <c r="C48" s="143" t="s">
        <v>133</v>
      </c>
      <c r="E48" s="49">
        <v>0</v>
      </c>
      <c r="F48" s="52"/>
      <c r="G48" s="142"/>
      <c r="H48" s="142"/>
      <c r="I48" s="142"/>
      <c r="J48" s="28"/>
      <c r="K48" s="15" t="s">
        <v>81</v>
      </c>
    </row>
    <row r="49" spans="1:11" s="15" customFormat="1" ht="12.75" x14ac:dyDescent="0.2">
      <c r="C49" s="144">
        <f>SUM(E47:E51)</f>
        <v>0</v>
      </c>
      <c r="E49" s="49">
        <v>0</v>
      </c>
      <c r="F49" s="52"/>
      <c r="G49" s="142"/>
      <c r="H49" s="142"/>
      <c r="I49" s="142"/>
      <c r="J49" s="28"/>
      <c r="K49" s="15" t="s">
        <v>82</v>
      </c>
    </row>
    <row r="50" spans="1:11" s="15" customFormat="1" ht="12.75" x14ac:dyDescent="0.2">
      <c r="C50" s="145" t="s">
        <v>134</v>
      </c>
      <c r="E50" s="49">
        <v>0</v>
      </c>
      <c r="F50" s="52"/>
      <c r="G50" s="142"/>
      <c r="H50" s="142"/>
      <c r="I50" s="142"/>
      <c r="J50" s="28"/>
      <c r="K50" s="15" t="s">
        <v>83</v>
      </c>
    </row>
    <row r="51" spans="1:11" s="15" customFormat="1" ht="12.75" x14ac:dyDescent="0.2">
      <c r="C51" s="144">
        <f>SUM(E41:E51)</f>
        <v>0</v>
      </c>
      <c r="E51" s="49">
        <v>0</v>
      </c>
      <c r="F51" s="52"/>
      <c r="G51" s="142"/>
      <c r="H51" s="142"/>
      <c r="I51" s="142"/>
      <c r="J51" s="28"/>
      <c r="K51" s="21"/>
    </row>
    <row r="52" spans="1:11" s="19" customFormat="1" ht="5.25" x14ac:dyDescent="0.15">
      <c r="A52" s="16"/>
      <c r="B52" s="16"/>
      <c r="C52" s="16"/>
      <c r="D52" s="16"/>
      <c r="E52" s="44"/>
      <c r="F52" s="16"/>
      <c r="G52" s="16"/>
      <c r="H52" s="16"/>
      <c r="I52" s="16"/>
      <c r="J52" s="17"/>
      <c r="K52" s="18"/>
    </row>
    <row r="53" spans="1:11" s="19" customFormat="1" ht="5.25" x14ac:dyDescent="0.15">
      <c r="A53" s="20"/>
      <c r="B53" s="20"/>
      <c r="C53" s="20"/>
      <c r="D53" s="20"/>
      <c r="E53" s="45"/>
      <c r="F53" s="20"/>
      <c r="G53" s="20"/>
      <c r="H53" s="20"/>
      <c r="I53" s="20"/>
      <c r="J53" s="17"/>
      <c r="K53" s="18"/>
    </row>
    <row r="54" spans="1:11" x14ac:dyDescent="0.25">
      <c r="A54" s="9">
        <v>8</v>
      </c>
      <c r="B54" s="9" t="s">
        <v>84</v>
      </c>
      <c r="D54" s="10" t="s">
        <v>135</v>
      </c>
      <c r="H54" s="209" t="s">
        <v>136</v>
      </c>
      <c r="I54" s="209"/>
      <c r="K54" s="15" t="s">
        <v>137</v>
      </c>
    </row>
    <row r="55" spans="1:11" s="19" customFormat="1" ht="5.25" x14ac:dyDescent="0.15">
      <c r="A55" s="16"/>
      <c r="B55" s="16"/>
      <c r="C55" s="16"/>
      <c r="D55" s="16"/>
      <c r="E55" s="44"/>
      <c r="F55" s="16"/>
      <c r="G55" s="16"/>
      <c r="H55" s="16"/>
      <c r="I55" s="16"/>
      <c r="J55" s="17"/>
      <c r="K55" s="18"/>
    </row>
    <row r="56" spans="1:11" s="19" customFormat="1" ht="5.25" x14ac:dyDescent="0.15">
      <c r="A56" s="20"/>
      <c r="B56" s="20"/>
      <c r="C56" s="20"/>
      <c r="D56" s="20"/>
      <c r="E56" s="45"/>
      <c r="F56" s="20"/>
      <c r="G56" s="20"/>
      <c r="H56" s="20"/>
      <c r="I56" s="20"/>
      <c r="J56" s="17"/>
      <c r="K56" s="18"/>
    </row>
    <row r="57" spans="1:11" x14ac:dyDescent="0.25">
      <c r="A57" s="9">
        <v>9</v>
      </c>
      <c r="B57" s="9" t="s">
        <v>85</v>
      </c>
      <c r="D57" s="209" t="s">
        <v>138</v>
      </c>
      <c r="E57" s="210"/>
      <c r="F57" s="210"/>
      <c r="G57" s="210"/>
      <c r="H57" s="210"/>
      <c r="I57" s="210"/>
      <c r="K57" s="15" t="s">
        <v>86</v>
      </c>
    </row>
    <row r="58" spans="1:11" x14ac:dyDescent="0.25">
      <c r="K58" s="21"/>
    </row>
    <row r="59" spans="1:11" x14ac:dyDescent="0.25">
      <c r="K59" s="21"/>
    </row>
    <row r="60" spans="1:11" x14ac:dyDescent="0.25">
      <c r="B60" s="146" t="str">
        <f>IF(B12 &gt; " ","&gt;"," ")</f>
        <v xml:space="preserve"> </v>
      </c>
      <c r="C60" s="147" t="s">
        <v>139</v>
      </c>
      <c r="D60" s="148"/>
      <c r="E60" s="149">
        <f>D5</f>
        <v>0</v>
      </c>
      <c r="F60" s="150">
        <f>E41</f>
        <v>0</v>
      </c>
      <c r="G60" s="150">
        <f>SUM(E47:E51)</f>
        <v>0</v>
      </c>
      <c r="H60" s="150">
        <f>I60-SUM(F60:G60)</f>
        <v>0</v>
      </c>
      <c r="I60" s="150">
        <f>C37</f>
        <v>0</v>
      </c>
      <c r="K60" s="151" t="s">
        <v>140</v>
      </c>
    </row>
    <row r="61" spans="1:11" x14ac:dyDescent="0.25">
      <c r="B61" s="146" t="str">
        <f>IF(B13 &gt; " ","&gt;"," ")</f>
        <v xml:space="preserve"> </v>
      </c>
      <c r="C61" s="147" t="s">
        <v>141</v>
      </c>
      <c r="D61" s="148"/>
      <c r="E61" s="149">
        <f>D5</f>
        <v>0</v>
      </c>
      <c r="F61" s="150">
        <f>E41</f>
        <v>0</v>
      </c>
      <c r="G61" s="150">
        <f>SUM(E47:E51)</f>
        <v>0</v>
      </c>
      <c r="H61" s="150">
        <f>I61-SUM(F61:G61)</f>
        <v>0</v>
      </c>
      <c r="I61" s="150">
        <f>C37</f>
        <v>0</v>
      </c>
      <c r="K61" s="151" t="s">
        <v>142</v>
      </c>
    </row>
    <row r="62" spans="1:11" x14ac:dyDescent="0.25">
      <c r="B62" s="146" t="str">
        <f>IF(B14 &gt; " ","&gt;"," ")</f>
        <v xml:space="preserve"> </v>
      </c>
      <c r="C62" s="147" t="s">
        <v>143</v>
      </c>
      <c r="D62" s="148"/>
      <c r="E62" s="149">
        <f>D5</f>
        <v>0</v>
      </c>
      <c r="F62" s="150">
        <f>SUM(E42:E43)</f>
        <v>0</v>
      </c>
      <c r="G62" s="150">
        <f>SUM(E47:E51)</f>
        <v>0</v>
      </c>
      <c r="H62" s="150">
        <f>I62-SUM(F62:G62)</f>
        <v>0</v>
      </c>
      <c r="I62" s="150">
        <f>C37</f>
        <v>0</v>
      </c>
      <c r="K62" s="151" t="s">
        <v>144</v>
      </c>
    </row>
  </sheetData>
  <sheetProtection algorithmName="SHA-512" hashValue="UtGA5yAC3outWy8VgJyU0MwxD7zQwgtqBlnFKDWLvwrgP+bJiIZ/W9aOAPAD4uJB+YSfwNioSVk/ZG82p/HgKA==" saltValue="Yv0yPs0I1uQ+wKof+hrEng==" spinCount="100000" sheet="1" objects="1" scenarios="1" selectLockedCells="1"/>
  <mergeCells count="6">
    <mergeCell ref="D57:I57"/>
    <mergeCell ref="D6:F6"/>
    <mergeCell ref="G6:I6"/>
    <mergeCell ref="B19:I22"/>
    <mergeCell ref="H43:I43"/>
    <mergeCell ref="H54:I54"/>
  </mergeCells>
  <printOptions horizontalCentered="1"/>
  <pageMargins left="0.75" right="0.75" top="0.5" bottom="1" header="0.5" footer="0.5"/>
  <pageSetup orientation="portrait" r:id="rId1"/>
  <headerFooter alignWithMargins="0">
    <oddFooter>&amp;L&amp;"Times New Roman,Regular"&amp;8 &amp;A
&amp;T &amp;D page &amp;P of  &amp;N&amp;R&amp;"Times New Roman,Regular"&amp;14&amp;F
DB70 Project Request</oddFooter>
  </headerFooter>
  <ignoredErrors>
    <ignoredError sqref="E60:I62 E42:E43 E31 C32 E33:E35 E26:E28" unlockedFormula="1"/>
    <ignoredError sqref="E36" formula="1"/>
    <ignoredError sqref="E32 E37" formula="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59"/>
  <sheetViews>
    <sheetView zoomScale="150" workbookViewId="0">
      <selection activeCell="D5" sqref="D5"/>
    </sheetView>
  </sheetViews>
  <sheetFormatPr defaultColWidth="9.140625" defaultRowHeight="15.75" x14ac:dyDescent="0.25"/>
  <cols>
    <col min="1" max="2" width="3.7109375" style="10" customWidth="1"/>
    <col min="3" max="3" width="14.7109375" style="10" customWidth="1"/>
    <col min="4" max="4" width="3.7109375" style="10" customWidth="1"/>
    <col min="5" max="5" width="14.7109375" style="10" customWidth="1"/>
    <col min="6" max="7" width="12.7109375" style="10" customWidth="1"/>
    <col min="8" max="8" width="10.7109375" style="10" customWidth="1"/>
    <col min="9" max="9" width="12.7109375" style="10" customWidth="1"/>
    <col min="10" max="16384" width="9.140625" style="10"/>
  </cols>
  <sheetData>
    <row r="1" spans="1:10" s="3" customFormat="1" ht="23.25" x14ac:dyDescent="0.35">
      <c r="A1" s="87" t="s">
        <v>44</v>
      </c>
      <c r="B1" s="1"/>
      <c r="C1" s="1"/>
      <c r="D1" s="1"/>
      <c r="E1" s="1"/>
      <c r="F1" s="1"/>
      <c r="G1" s="1"/>
      <c r="H1" s="1"/>
      <c r="I1" s="1"/>
    </row>
    <row r="2" spans="1:10" s="19" customFormat="1" ht="5.25" x14ac:dyDescent="0.15">
      <c r="A2" s="16"/>
      <c r="B2" s="16"/>
      <c r="C2" s="16"/>
      <c r="D2" s="16"/>
      <c r="E2" s="16"/>
      <c r="F2" s="16"/>
      <c r="G2" s="16"/>
      <c r="H2" s="16"/>
      <c r="I2" s="16"/>
    </row>
    <row r="3" spans="1:10" s="19" customFormat="1" ht="5.25" x14ac:dyDescent="0.15">
      <c r="A3" s="20"/>
      <c r="B3" s="20"/>
      <c r="C3" s="20"/>
      <c r="D3" s="20"/>
      <c r="E3" s="20"/>
      <c r="F3" s="20"/>
      <c r="G3" s="20"/>
      <c r="H3" s="20"/>
      <c r="I3" s="20"/>
    </row>
    <row r="4" spans="1:10" x14ac:dyDescent="0.25">
      <c r="A4" s="9"/>
      <c r="C4" s="55" t="s">
        <v>0</v>
      </c>
      <c r="D4" s="10" t="s">
        <v>32</v>
      </c>
      <c r="F4" s="54"/>
    </row>
    <row r="5" spans="1:10" x14ac:dyDescent="0.25">
      <c r="C5" s="55" t="s">
        <v>2</v>
      </c>
      <c r="D5" s="192">
        <f>'DB70'!D4:I4</f>
        <v>0</v>
      </c>
      <c r="E5" s="192"/>
      <c r="F5" s="192"/>
      <c r="G5" s="192"/>
      <c r="H5" s="192"/>
      <c r="I5" s="192"/>
    </row>
    <row r="6" spans="1:10" x14ac:dyDescent="0.25">
      <c r="C6" s="55" t="s">
        <v>1</v>
      </c>
      <c r="D6" s="192">
        <f>'DB70'!D5:I5</f>
        <v>0</v>
      </c>
      <c r="E6" s="192"/>
      <c r="F6" s="192"/>
      <c r="G6" s="192"/>
      <c r="H6" s="192"/>
      <c r="I6" s="192"/>
    </row>
    <row r="7" spans="1:10" s="19" customFormat="1" ht="5.25" x14ac:dyDescent="0.15">
      <c r="A7" s="16"/>
      <c r="B7" s="16"/>
      <c r="C7" s="16"/>
      <c r="D7" s="16"/>
      <c r="E7" s="16"/>
      <c r="F7" s="16"/>
      <c r="G7" s="16"/>
      <c r="H7" s="16"/>
      <c r="I7" s="16"/>
    </row>
    <row r="8" spans="1:10" s="19" customFormat="1" ht="5.25" x14ac:dyDescent="0.15">
      <c r="A8" s="20"/>
      <c r="B8" s="20"/>
      <c r="C8" s="20"/>
      <c r="D8" s="20"/>
      <c r="E8" s="20"/>
      <c r="F8" s="20"/>
      <c r="G8" s="20"/>
      <c r="H8" s="20"/>
      <c r="I8" s="20"/>
    </row>
    <row r="9" spans="1:10" x14ac:dyDescent="0.25">
      <c r="A9" s="9" t="s">
        <v>45</v>
      </c>
      <c r="B9" s="9" t="s">
        <v>46</v>
      </c>
      <c r="E9" s="15"/>
      <c r="F9" s="15"/>
      <c r="G9" s="15"/>
      <c r="H9" s="15"/>
      <c r="I9" s="15"/>
    </row>
    <row r="10" spans="1:10" s="15" customFormat="1" ht="12.75" x14ac:dyDescent="0.2">
      <c r="B10" s="214"/>
      <c r="C10" s="214"/>
      <c r="D10" s="214"/>
      <c r="E10" s="214"/>
      <c r="F10" s="214"/>
      <c r="G10" s="214"/>
      <c r="H10" s="214"/>
      <c r="I10" s="214"/>
      <c r="J10" s="15" t="s">
        <v>97</v>
      </c>
    </row>
    <row r="11" spans="1:10" s="15" customFormat="1" ht="12.75" x14ac:dyDescent="0.2">
      <c r="B11" s="214"/>
      <c r="C11" s="214"/>
      <c r="D11" s="214"/>
      <c r="E11" s="214"/>
      <c r="F11" s="214"/>
      <c r="G11" s="214"/>
      <c r="H11" s="214"/>
      <c r="I11" s="214"/>
    </row>
    <row r="12" spans="1:10" s="15" customFormat="1" ht="12.75" x14ac:dyDescent="0.2">
      <c r="B12" s="214"/>
      <c r="C12" s="214"/>
      <c r="D12" s="214"/>
      <c r="E12" s="214"/>
      <c r="F12" s="214"/>
      <c r="G12" s="214"/>
      <c r="H12" s="214"/>
      <c r="I12" s="214"/>
    </row>
    <row r="13" spans="1:10" s="15" customFormat="1" ht="12.75" x14ac:dyDescent="0.2">
      <c r="B13" s="214"/>
      <c r="C13" s="214"/>
      <c r="D13" s="214"/>
      <c r="E13" s="214"/>
      <c r="F13" s="214"/>
      <c r="G13" s="214"/>
      <c r="H13" s="214"/>
      <c r="I13" s="214"/>
    </row>
    <row r="14" spans="1:10" s="15" customFormat="1" ht="12.75" x14ac:dyDescent="0.2">
      <c r="B14" s="214"/>
      <c r="C14" s="214"/>
      <c r="D14" s="214"/>
      <c r="E14" s="214"/>
      <c r="F14" s="214"/>
      <c r="G14" s="214"/>
      <c r="H14" s="214"/>
      <c r="I14" s="214"/>
    </row>
    <row r="15" spans="1:10" s="15" customFormat="1" ht="12.75" x14ac:dyDescent="0.2">
      <c r="B15" s="214"/>
      <c r="C15" s="214"/>
      <c r="D15" s="214"/>
      <c r="E15" s="214"/>
      <c r="F15" s="214"/>
      <c r="G15" s="214"/>
      <c r="H15" s="214"/>
      <c r="I15" s="214"/>
    </row>
    <row r="16" spans="1:10" s="15" customFormat="1" ht="12.75" x14ac:dyDescent="0.2">
      <c r="B16" s="214"/>
      <c r="C16" s="214"/>
      <c r="D16" s="214"/>
      <c r="E16" s="214"/>
      <c r="F16" s="214"/>
      <c r="G16" s="214"/>
      <c r="H16" s="214"/>
      <c r="I16" s="214"/>
    </row>
    <row r="17" spans="1:10" s="19" customFormat="1" ht="5.25" x14ac:dyDescent="0.15">
      <c r="A17" s="16"/>
      <c r="B17" s="16"/>
      <c r="C17" s="16"/>
      <c r="D17" s="16"/>
      <c r="E17" s="16"/>
      <c r="F17" s="16"/>
      <c r="G17" s="16"/>
      <c r="H17" s="16"/>
      <c r="I17" s="16"/>
    </row>
    <row r="18" spans="1:10" s="19" customFormat="1" ht="5.25" x14ac:dyDescent="0.15">
      <c r="A18" s="20"/>
      <c r="B18" s="20"/>
      <c r="C18" s="20"/>
      <c r="D18" s="20"/>
      <c r="E18" s="20"/>
      <c r="F18" s="20"/>
      <c r="G18" s="20"/>
      <c r="H18" s="20"/>
      <c r="I18" s="20"/>
    </row>
    <row r="19" spans="1:10" x14ac:dyDescent="0.25">
      <c r="A19" s="9" t="s">
        <v>47</v>
      </c>
      <c r="B19" s="9" t="s">
        <v>48</v>
      </c>
      <c r="E19" s="15"/>
      <c r="F19" s="15"/>
      <c r="G19" s="15"/>
      <c r="H19" s="15"/>
      <c r="I19" s="15"/>
    </row>
    <row r="20" spans="1:10" s="15" customFormat="1" ht="12.75" x14ac:dyDescent="0.2">
      <c r="B20" s="214"/>
      <c r="C20" s="214"/>
      <c r="D20" s="214"/>
      <c r="E20" s="214"/>
      <c r="F20" s="214"/>
      <c r="G20" s="214"/>
      <c r="H20" s="214"/>
      <c r="I20" s="214"/>
      <c r="J20" s="15" t="s">
        <v>98</v>
      </c>
    </row>
    <row r="21" spans="1:10" s="15" customFormat="1" ht="12.75" x14ac:dyDescent="0.2">
      <c r="B21" s="214"/>
      <c r="C21" s="214"/>
      <c r="D21" s="214"/>
      <c r="E21" s="214"/>
      <c r="F21" s="214"/>
      <c r="G21" s="214"/>
      <c r="H21" s="214"/>
      <c r="I21" s="214"/>
    </row>
    <row r="22" spans="1:10" s="15" customFormat="1" ht="12.75" x14ac:dyDescent="0.2">
      <c r="B22" s="214"/>
      <c r="C22" s="214"/>
      <c r="D22" s="214"/>
      <c r="E22" s="214"/>
      <c r="F22" s="214"/>
      <c r="G22" s="214"/>
      <c r="H22" s="214"/>
      <c r="I22" s="214"/>
    </row>
    <row r="23" spans="1:10" s="15" customFormat="1" ht="12.75" x14ac:dyDescent="0.2">
      <c r="B23" s="214"/>
      <c r="C23" s="214"/>
      <c r="D23" s="214"/>
      <c r="E23" s="214"/>
      <c r="F23" s="214"/>
      <c r="G23" s="214"/>
      <c r="H23" s="214"/>
      <c r="I23" s="214"/>
    </row>
    <row r="24" spans="1:10" s="15" customFormat="1" ht="12.75" x14ac:dyDescent="0.2">
      <c r="B24" s="214"/>
      <c r="C24" s="214"/>
      <c r="D24" s="214"/>
      <c r="E24" s="214"/>
      <c r="F24" s="214"/>
      <c r="G24" s="214"/>
      <c r="H24" s="214"/>
      <c r="I24" s="214"/>
    </row>
    <row r="25" spans="1:10" s="15" customFormat="1" ht="12.75" x14ac:dyDescent="0.2">
      <c r="B25" s="214"/>
      <c r="C25" s="214"/>
      <c r="D25" s="214"/>
      <c r="E25" s="214"/>
      <c r="F25" s="214"/>
      <c r="G25" s="214"/>
      <c r="H25" s="214"/>
      <c r="I25" s="214"/>
    </row>
    <row r="26" spans="1:10" s="15" customFormat="1" ht="12.75" x14ac:dyDescent="0.2">
      <c r="B26" s="214"/>
      <c r="C26" s="214"/>
      <c r="D26" s="214"/>
      <c r="E26" s="214"/>
      <c r="F26" s="214"/>
      <c r="G26" s="214"/>
      <c r="H26" s="214"/>
      <c r="I26" s="214"/>
    </row>
    <row r="27" spans="1:10" s="19" customFormat="1" ht="5.25" x14ac:dyDescent="0.15">
      <c r="A27" s="16"/>
      <c r="B27" s="16"/>
      <c r="C27" s="16"/>
      <c r="D27" s="16"/>
      <c r="E27" s="16"/>
      <c r="F27" s="16"/>
      <c r="G27" s="16"/>
      <c r="H27" s="16"/>
      <c r="I27" s="16"/>
    </row>
    <row r="28" spans="1:10" s="19" customFormat="1" ht="5.25" x14ac:dyDescent="0.15">
      <c r="A28" s="20"/>
      <c r="B28" s="20"/>
      <c r="C28" s="20"/>
      <c r="D28" s="20"/>
      <c r="E28" s="20"/>
      <c r="F28" s="20"/>
      <c r="G28" s="20"/>
      <c r="H28" s="20"/>
      <c r="I28" s="20"/>
    </row>
    <row r="29" spans="1:10" x14ac:dyDescent="0.25">
      <c r="A29" s="9" t="s">
        <v>49</v>
      </c>
      <c r="B29" s="9" t="s">
        <v>50</v>
      </c>
      <c r="E29" s="15"/>
      <c r="F29" s="15"/>
      <c r="G29" s="15"/>
      <c r="H29" s="15"/>
      <c r="I29" s="15"/>
    </row>
    <row r="30" spans="1:10" s="15" customFormat="1" ht="12.75" x14ac:dyDescent="0.2">
      <c r="B30" s="214"/>
      <c r="C30" s="214"/>
      <c r="D30" s="214"/>
      <c r="E30" s="214"/>
      <c r="F30" s="214"/>
      <c r="G30" s="214"/>
      <c r="H30" s="214"/>
      <c r="I30" s="214"/>
      <c r="J30" s="15" t="s">
        <v>99</v>
      </c>
    </row>
    <row r="31" spans="1:10" s="15" customFormat="1" ht="12.75" x14ac:dyDescent="0.2">
      <c r="B31" s="214"/>
      <c r="C31" s="214"/>
      <c r="D31" s="214"/>
      <c r="E31" s="214"/>
      <c r="F31" s="214"/>
      <c r="G31" s="214"/>
      <c r="H31" s="214"/>
      <c r="I31" s="214"/>
    </row>
    <row r="32" spans="1:10" s="15" customFormat="1" ht="12.75" x14ac:dyDescent="0.2">
      <c r="B32" s="214"/>
      <c r="C32" s="214"/>
      <c r="D32" s="214"/>
      <c r="E32" s="214"/>
      <c r="F32" s="214"/>
      <c r="G32" s="214"/>
      <c r="H32" s="214"/>
      <c r="I32" s="214"/>
    </row>
    <row r="33" spans="1:10" s="15" customFormat="1" ht="12.75" x14ac:dyDescent="0.2">
      <c r="B33" s="214"/>
      <c r="C33" s="214"/>
      <c r="D33" s="214"/>
      <c r="E33" s="214"/>
      <c r="F33" s="214"/>
      <c r="G33" s="214"/>
      <c r="H33" s="214"/>
      <c r="I33" s="214"/>
    </row>
    <row r="34" spans="1:10" s="15" customFormat="1" ht="12.75" x14ac:dyDescent="0.2">
      <c r="B34" s="214"/>
      <c r="C34" s="214"/>
      <c r="D34" s="214"/>
      <c r="E34" s="214"/>
      <c r="F34" s="214"/>
      <c r="G34" s="214"/>
      <c r="H34" s="214"/>
      <c r="I34" s="214"/>
    </row>
    <row r="35" spans="1:10" s="15" customFormat="1" ht="12.75" x14ac:dyDescent="0.2">
      <c r="B35" s="214"/>
      <c r="C35" s="214"/>
      <c r="D35" s="214"/>
      <c r="E35" s="214"/>
      <c r="F35" s="214"/>
      <c r="G35" s="214"/>
      <c r="H35" s="214"/>
      <c r="I35" s="214"/>
    </row>
    <row r="36" spans="1:10" s="15" customFormat="1" ht="12.75" x14ac:dyDescent="0.2">
      <c r="B36" s="214"/>
      <c r="C36" s="214"/>
      <c r="D36" s="214"/>
      <c r="E36" s="214"/>
      <c r="F36" s="214"/>
      <c r="G36" s="214"/>
      <c r="H36" s="214"/>
      <c r="I36" s="214"/>
    </row>
    <row r="37" spans="1:10" s="19" customFormat="1" ht="5.25" x14ac:dyDescent="0.15">
      <c r="A37" s="16"/>
      <c r="B37" s="16"/>
      <c r="C37" s="16"/>
      <c r="D37" s="16"/>
      <c r="E37" s="16"/>
      <c r="F37" s="16"/>
      <c r="G37" s="16"/>
      <c r="H37" s="16"/>
      <c r="I37" s="16"/>
    </row>
    <row r="38" spans="1:10" s="19" customFormat="1" ht="5.25" x14ac:dyDescent="0.15">
      <c r="A38" s="20"/>
      <c r="B38" s="20"/>
      <c r="C38" s="20"/>
      <c r="D38" s="20"/>
      <c r="E38" s="20"/>
      <c r="F38" s="20"/>
      <c r="G38" s="20"/>
      <c r="H38" s="20"/>
      <c r="I38" s="20"/>
    </row>
    <row r="39" spans="1:10" x14ac:dyDescent="0.25">
      <c r="A39" s="9" t="s">
        <v>51</v>
      </c>
      <c r="B39" s="9" t="s">
        <v>52</v>
      </c>
      <c r="E39" s="15"/>
      <c r="F39" s="15"/>
      <c r="G39" s="15"/>
      <c r="H39" s="15"/>
      <c r="I39" s="15"/>
    </row>
    <row r="40" spans="1:10" s="15" customFormat="1" ht="12.75" x14ac:dyDescent="0.2">
      <c r="B40" s="214"/>
      <c r="C40" s="214"/>
      <c r="D40" s="214"/>
      <c r="E40" s="214"/>
      <c r="F40" s="214"/>
      <c r="G40" s="214"/>
      <c r="H40" s="214"/>
      <c r="I40" s="214"/>
      <c r="J40" s="15" t="s">
        <v>100</v>
      </c>
    </row>
    <row r="41" spans="1:10" s="15" customFormat="1" ht="12.75" x14ac:dyDescent="0.2">
      <c r="B41" s="214"/>
      <c r="C41" s="214"/>
      <c r="D41" s="214"/>
      <c r="E41" s="214"/>
      <c r="F41" s="214"/>
      <c r="G41" s="214"/>
      <c r="H41" s="214"/>
      <c r="I41" s="214"/>
    </row>
    <row r="42" spans="1:10" s="15" customFormat="1" ht="12.75" x14ac:dyDescent="0.2">
      <c r="B42" s="214"/>
      <c r="C42" s="214"/>
      <c r="D42" s="214"/>
      <c r="E42" s="214"/>
      <c r="F42" s="214"/>
      <c r="G42" s="214"/>
      <c r="H42" s="214"/>
      <c r="I42" s="214"/>
    </row>
    <row r="43" spans="1:10" s="15" customFormat="1" ht="12.75" x14ac:dyDescent="0.2">
      <c r="B43" s="214"/>
      <c r="C43" s="214"/>
      <c r="D43" s="214"/>
      <c r="E43" s="214"/>
      <c r="F43" s="214"/>
      <c r="G43" s="214"/>
      <c r="H43" s="214"/>
      <c r="I43" s="214"/>
    </row>
    <row r="44" spans="1:10" s="15" customFormat="1" ht="12.75" x14ac:dyDescent="0.2">
      <c r="B44" s="214"/>
      <c r="C44" s="214"/>
      <c r="D44" s="214"/>
      <c r="E44" s="214"/>
      <c r="F44" s="214"/>
      <c r="G44" s="214"/>
      <c r="H44" s="214"/>
      <c r="I44" s="214"/>
    </row>
    <row r="45" spans="1:10" s="15" customFormat="1" ht="12.75" x14ac:dyDescent="0.2">
      <c r="B45" s="214"/>
      <c r="C45" s="214"/>
      <c r="D45" s="214"/>
      <c r="E45" s="214"/>
      <c r="F45" s="214"/>
      <c r="G45" s="214"/>
      <c r="H45" s="214"/>
      <c r="I45" s="214"/>
    </row>
    <row r="46" spans="1:10" s="15" customFormat="1" ht="12.75" x14ac:dyDescent="0.2">
      <c r="B46" s="214"/>
      <c r="C46" s="214"/>
      <c r="D46" s="214"/>
      <c r="E46" s="214"/>
      <c r="F46" s="214"/>
      <c r="G46" s="214"/>
      <c r="H46" s="214"/>
      <c r="I46" s="214"/>
    </row>
    <row r="47" spans="1:10" s="19" customFormat="1" ht="5.25" x14ac:dyDescent="0.15">
      <c r="A47" s="16"/>
      <c r="B47" s="16"/>
      <c r="C47" s="16"/>
      <c r="D47" s="16"/>
      <c r="E47" s="16"/>
      <c r="F47" s="16"/>
      <c r="G47" s="16"/>
      <c r="H47" s="16"/>
      <c r="I47" s="16"/>
    </row>
    <row r="48" spans="1:10" s="19" customFormat="1" ht="5.25" x14ac:dyDescent="0.15">
      <c r="A48" s="20"/>
      <c r="B48" s="20"/>
      <c r="C48" s="20"/>
      <c r="D48" s="20"/>
      <c r="E48" s="20"/>
      <c r="F48" s="20"/>
      <c r="G48" s="20"/>
      <c r="H48" s="20"/>
      <c r="I48" s="20"/>
    </row>
    <row r="49" spans="1:10" x14ac:dyDescent="0.25">
      <c r="A49" s="9" t="s">
        <v>53</v>
      </c>
      <c r="B49" s="9" t="s">
        <v>54</v>
      </c>
      <c r="E49" s="15"/>
      <c r="F49" s="15"/>
      <c r="G49" s="15"/>
      <c r="H49" s="15"/>
      <c r="I49" s="15"/>
    </row>
    <row r="50" spans="1:10" s="15" customFormat="1" ht="12.75" x14ac:dyDescent="0.2">
      <c r="B50" s="88" t="s">
        <v>101</v>
      </c>
      <c r="C50" s="89"/>
      <c r="D50" s="89"/>
      <c r="E50" s="89"/>
      <c r="F50" s="90" t="s">
        <v>110</v>
      </c>
      <c r="G50" s="95"/>
      <c r="H50" s="91" t="s">
        <v>108</v>
      </c>
      <c r="I50" s="95"/>
      <c r="J50" s="15" t="s">
        <v>112</v>
      </c>
    </row>
    <row r="51" spans="1:10" s="15" customFormat="1" ht="12.75" x14ac:dyDescent="0.2">
      <c r="B51" s="94"/>
      <c r="C51" s="88" t="s">
        <v>102</v>
      </c>
      <c r="D51" s="89"/>
      <c r="E51" s="89"/>
      <c r="F51" s="215"/>
      <c r="G51" s="215"/>
      <c r="H51" s="215"/>
      <c r="I51" s="215"/>
      <c r="J51" s="15" t="s">
        <v>111</v>
      </c>
    </row>
    <row r="52" spans="1:10" s="15" customFormat="1" ht="12.75" x14ac:dyDescent="0.2">
      <c r="B52" s="94"/>
      <c r="C52" s="92" t="s">
        <v>106</v>
      </c>
      <c r="D52" s="89"/>
      <c r="E52" s="89"/>
      <c r="F52" s="214"/>
      <c r="G52" s="214"/>
      <c r="H52" s="214"/>
      <c r="I52" s="214"/>
    </row>
    <row r="53" spans="1:10" s="15" customFormat="1" ht="12.75" x14ac:dyDescent="0.2">
      <c r="B53" s="94"/>
      <c r="C53" s="93" t="s">
        <v>103</v>
      </c>
      <c r="D53" s="89"/>
      <c r="E53" s="89"/>
      <c r="F53" s="214"/>
      <c r="G53" s="214"/>
      <c r="H53" s="214"/>
      <c r="I53" s="214"/>
      <c r="J53" s="15" t="s">
        <v>107</v>
      </c>
    </row>
    <row r="54" spans="1:10" s="15" customFormat="1" ht="12.75" x14ac:dyDescent="0.2">
      <c r="B54" s="94"/>
      <c r="C54" s="92" t="s">
        <v>106</v>
      </c>
      <c r="D54" s="89"/>
      <c r="E54" s="89"/>
      <c r="F54" s="214"/>
      <c r="G54" s="214"/>
      <c r="H54" s="214"/>
      <c r="I54" s="214"/>
    </row>
    <row r="55" spans="1:10" s="15" customFormat="1" ht="12.75" x14ac:dyDescent="0.2">
      <c r="B55" s="94"/>
      <c r="C55" s="93" t="s">
        <v>105</v>
      </c>
      <c r="D55" s="89"/>
      <c r="E55" s="89"/>
      <c r="F55" s="214"/>
      <c r="G55" s="214"/>
      <c r="H55" s="214"/>
      <c r="I55" s="214"/>
      <c r="J55" s="15" t="s">
        <v>109</v>
      </c>
    </row>
    <row r="56" spans="1:10" s="15" customFormat="1" ht="12.75" x14ac:dyDescent="0.2">
      <c r="B56" s="94"/>
      <c r="C56" s="92" t="s">
        <v>106</v>
      </c>
      <c r="D56" s="89"/>
      <c r="E56" s="89"/>
      <c r="F56" s="214"/>
      <c r="G56" s="214"/>
      <c r="H56" s="214"/>
      <c r="I56" s="214"/>
    </row>
    <row r="57" spans="1:10" s="15" customFormat="1" ht="12.75" x14ac:dyDescent="0.2">
      <c r="B57" s="94"/>
      <c r="C57" s="88" t="s">
        <v>104</v>
      </c>
      <c r="D57" s="89"/>
      <c r="E57" s="89"/>
      <c r="F57" s="214"/>
      <c r="G57" s="214"/>
      <c r="H57" s="214"/>
      <c r="I57" s="214"/>
    </row>
    <row r="58" spans="1:10" s="19" customFormat="1" ht="5.25" x14ac:dyDescent="0.15">
      <c r="A58" s="16"/>
      <c r="B58" s="16"/>
      <c r="C58" s="16"/>
      <c r="D58" s="16"/>
      <c r="E58" s="16"/>
      <c r="F58" s="16"/>
      <c r="G58" s="16"/>
      <c r="H58" s="16"/>
      <c r="I58" s="16"/>
    </row>
    <row r="59" spans="1:10" s="19" customFormat="1" ht="5.25" x14ac:dyDescent="0.15">
      <c r="A59" s="20"/>
      <c r="B59" s="20"/>
      <c r="C59" s="20"/>
      <c r="D59" s="20"/>
      <c r="E59" s="20"/>
      <c r="F59" s="20"/>
      <c r="G59" s="20"/>
      <c r="H59" s="20"/>
      <c r="I59" s="20"/>
    </row>
  </sheetData>
  <sheetProtection password="EBB8" sheet="1" objects="1" scenarios="1" selectLockedCells="1"/>
  <mergeCells count="5">
    <mergeCell ref="B10:I16"/>
    <mergeCell ref="B20:I26"/>
    <mergeCell ref="B30:I36"/>
    <mergeCell ref="B40:I46"/>
    <mergeCell ref="F51:I57"/>
  </mergeCells>
  <printOptions horizontalCentered="1"/>
  <pageMargins left="0.75" right="0.75" top="0.5" bottom="1" header="0.5" footer="0.5"/>
  <pageSetup orientation="portrait" horizontalDpi="4294967292" r:id="rId1"/>
  <headerFooter alignWithMargins="0">
    <oddFooter>&amp;L&amp;"Times New Roman,Regular"&amp;8 &amp;A
&amp;T &amp;D page &amp;P of  &amp;N&amp;R&amp;"Times New Roman,Regular"&amp;14&amp;F
Project Support Documentation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51"/>
  <sheetViews>
    <sheetView zoomScale="150" workbookViewId="0">
      <selection activeCell="B4" sqref="B4"/>
    </sheetView>
  </sheetViews>
  <sheetFormatPr defaultColWidth="9.140625" defaultRowHeight="12.75" x14ac:dyDescent="0.2"/>
  <cols>
    <col min="1" max="1" width="12.7109375" style="63" customWidth="1"/>
    <col min="2" max="2" width="36.7109375" style="59" customWidth="1"/>
    <col min="3" max="4" width="6.7109375" style="64" customWidth="1"/>
    <col min="5" max="6" width="12.7109375" style="65" customWidth="1"/>
    <col min="7" max="16384" width="9.140625" style="59"/>
  </cols>
  <sheetData>
    <row r="1" spans="1:6" s="56" customFormat="1" ht="23.25" x14ac:dyDescent="0.35">
      <c r="A1" s="124" t="s">
        <v>31</v>
      </c>
      <c r="B1" s="67"/>
      <c r="C1" s="68"/>
      <c r="D1" s="68"/>
      <c r="E1" s="66"/>
      <c r="F1" s="67"/>
    </row>
    <row r="2" spans="1:6" s="57" customFormat="1" ht="11.25" x14ac:dyDescent="0.2">
      <c r="A2" s="69"/>
      <c r="B2" s="70"/>
      <c r="C2" s="71"/>
      <c r="D2" s="71"/>
      <c r="E2" s="70"/>
      <c r="F2" s="72"/>
    </row>
    <row r="3" spans="1:6" s="58" customFormat="1" ht="15.75" x14ac:dyDescent="0.25">
      <c r="A3" s="73" t="s">
        <v>0</v>
      </c>
      <c r="B3" s="74" t="s">
        <v>32</v>
      </c>
      <c r="C3" s="75"/>
      <c r="D3" s="75"/>
      <c r="E3" s="76"/>
      <c r="F3" s="77"/>
    </row>
    <row r="4" spans="1:6" s="58" customFormat="1" ht="15.75" x14ac:dyDescent="0.25">
      <c r="A4" s="73" t="s">
        <v>55</v>
      </c>
      <c r="B4" s="192">
        <f>'DB70'!D4</f>
        <v>0</v>
      </c>
      <c r="C4" s="192"/>
      <c r="D4" s="192"/>
      <c r="E4" s="192"/>
      <c r="F4" s="78"/>
    </row>
    <row r="5" spans="1:6" s="58" customFormat="1" ht="15.75" x14ac:dyDescent="0.25">
      <c r="A5" s="73" t="s">
        <v>56</v>
      </c>
      <c r="B5" s="192">
        <f>'DB70'!D5</f>
        <v>0</v>
      </c>
      <c r="C5" s="192"/>
      <c r="D5" s="192"/>
      <c r="E5" s="192"/>
      <c r="F5" s="79">
        <f>SUM(F8:F1001)</f>
        <v>0</v>
      </c>
    </row>
    <row r="6" spans="1:6" s="57" customFormat="1" ht="11.25" x14ac:dyDescent="0.2">
      <c r="A6" s="69"/>
      <c r="B6" s="80"/>
      <c r="C6" s="81"/>
      <c r="D6" s="81"/>
      <c r="E6" s="82"/>
      <c r="F6" s="82"/>
    </row>
    <row r="7" spans="1:6" x14ac:dyDescent="0.2">
      <c r="A7" s="83"/>
      <c r="B7" s="84" t="s">
        <v>27</v>
      </c>
      <c r="C7" s="85" t="s">
        <v>28</v>
      </c>
      <c r="D7" s="85" t="s">
        <v>29</v>
      </c>
      <c r="E7" s="86" t="s">
        <v>30</v>
      </c>
      <c r="F7" s="86" t="s">
        <v>21</v>
      </c>
    </row>
    <row r="8" spans="1:6" x14ac:dyDescent="0.2">
      <c r="A8" s="60"/>
      <c r="B8" s="61"/>
      <c r="C8" s="62"/>
      <c r="D8" s="62"/>
      <c r="E8" s="49"/>
      <c r="F8" s="51">
        <f>D8*E8</f>
        <v>0</v>
      </c>
    </row>
    <row r="9" spans="1:6" x14ac:dyDescent="0.2">
      <c r="A9" s="60"/>
      <c r="B9" s="61"/>
      <c r="C9" s="62"/>
      <c r="D9" s="62"/>
      <c r="E9" s="49"/>
      <c r="F9" s="51">
        <f t="shared" ref="F9:F51" si="0">D9*E9</f>
        <v>0</v>
      </c>
    </row>
    <row r="10" spans="1:6" x14ac:dyDescent="0.2">
      <c r="A10" s="60"/>
      <c r="B10" s="61"/>
      <c r="C10" s="62"/>
      <c r="D10" s="62"/>
      <c r="E10" s="49"/>
      <c r="F10" s="51">
        <f t="shared" si="0"/>
        <v>0</v>
      </c>
    </row>
    <row r="11" spans="1:6" x14ac:dyDescent="0.2">
      <c r="A11" s="60"/>
      <c r="B11" s="61"/>
      <c r="C11" s="62"/>
      <c r="D11" s="62"/>
      <c r="E11" s="49"/>
      <c r="F11" s="51">
        <f t="shared" si="0"/>
        <v>0</v>
      </c>
    </row>
    <row r="12" spans="1:6" x14ac:dyDescent="0.2">
      <c r="A12" s="60"/>
      <c r="B12" s="61"/>
      <c r="C12" s="62"/>
      <c r="D12" s="62"/>
      <c r="E12" s="49"/>
      <c r="F12" s="51">
        <f t="shared" si="0"/>
        <v>0</v>
      </c>
    </row>
    <row r="13" spans="1:6" x14ac:dyDescent="0.2">
      <c r="A13" s="60"/>
      <c r="B13" s="61"/>
      <c r="C13" s="62"/>
      <c r="D13" s="62"/>
      <c r="E13" s="49"/>
      <c r="F13" s="51">
        <f t="shared" si="0"/>
        <v>0</v>
      </c>
    </row>
    <row r="14" spans="1:6" x14ac:dyDescent="0.2">
      <c r="A14" s="60"/>
      <c r="B14" s="61"/>
      <c r="C14" s="62"/>
      <c r="D14" s="62"/>
      <c r="E14" s="49"/>
      <c r="F14" s="51">
        <f t="shared" si="0"/>
        <v>0</v>
      </c>
    </row>
    <row r="15" spans="1:6" x14ac:dyDescent="0.2">
      <c r="A15" s="60"/>
      <c r="B15" s="61"/>
      <c r="C15" s="62"/>
      <c r="D15" s="62"/>
      <c r="E15" s="49"/>
      <c r="F15" s="51">
        <f t="shared" si="0"/>
        <v>0</v>
      </c>
    </row>
    <row r="16" spans="1:6" x14ac:dyDescent="0.2">
      <c r="A16" s="60"/>
      <c r="B16" s="61"/>
      <c r="C16" s="62"/>
      <c r="D16" s="62"/>
      <c r="E16" s="49"/>
      <c r="F16" s="51">
        <f t="shared" si="0"/>
        <v>0</v>
      </c>
    </row>
    <row r="17" spans="1:6" x14ac:dyDescent="0.2">
      <c r="A17" s="60"/>
      <c r="B17" s="61"/>
      <c r="C17" s="62"/>
      <c r="D17" s="62"/>
      <c r="E17" s="49"/>
      <c r="F17" s="51">
        <f t="shared" si="0"/>
        <v>0</v>
      </c>
    </row>
    <row r="18" spans="1:6" x14ac:dyDescent="0.2">
      <c r="A18" s="60"/>
      <c r="B18" s="61"/>
      <c r="C18" s="62"/>
      <c r="D18" s="62"/>
      <c r="E18" s="49"/>
      <c r="F18" s="51">
        <f t="shared" si="0"/>
        <v>0</v>
      </c>
    </row>
    <row r="19" spans="1:6" x14ac:dyDescent="0.2">
      <c r="A19" s="60"/>
      <c r="B19" s="61"/>
      <c r="C19" s="62"/>
      <c r="D19" s="62"/>
      <c r="E19" s="49"/>
      <c r="F19" s="51">
        <f t="shared" si="0"/>
        <v>0</v>
      </c>
    </row>
    <row r="20" spans="1:6" x14ac:dyDescent="0.2">
      <c r="A20" s="60"/>
      <c r="B20" s="61"/>
      <c r="C20" s="62"/>
      <c r="D20" s="62"/>
      <c r="E20" s="49"/>
      <c r="F20" s="51">
        <f t="shared" si="0"/>
        <v>0</v>
      </c>
    </row>
    <row r="21" spans="1:6" x14ac:dyDescent="0.2">
      <c r="A21" s="60"/>
      <c r="B21" s="61"/>
      <c r="C21" s="62"/>
      <c r="D21" s="62"/>
      <c r="E21" s="49"/>
      <c r="F21" s="51">
        <f t="shared" si="0"/>
        <v>0</v>
      </c>
    </row>
    <row r="22" spans="1:6" x14ac:dyDescent="0.2">
      <c r="A22" s="60"/>
      <c r="B22" s="61"/>
      <c r="C22" s="62"/>
      <c r="D22" s="62"/>
      <c r="E22" s="49"/>
      <c r="F22" s="51">
        <f t="shared" si="0"/>
        <v>0</v>
      </c>
    </row>
    <row r="23" spans="1:6" x14ac:dyDescent="0.2">
      <c r="A23" s="60"/>
      <c r="B23" s="61"/>
      <c r="C23" s="62"/>
      <c r="D23" s="62"/>
      <c r="E23" s="49"/>
      <c r="F23" s="51">
        <f t="shared" si="0"/>
        <v>0</v>
      </c>
    </row>
    <row r="24" spans="1:6" x14ac:dyDescent="0.2">
      <c r="A24" s="60"/>
      <c r="B24" s="61"/>
      <c r="C24" s="62"/>
      <c r="D24" s="62"/>
      <c r="E24" s="49"/>
      <c r="F24" s="51">
        <f t="shared" si="0"/>
        <v>0</v>
      </c>
    </row>
    <row r="25" spans="1:6" x14ac:dyDescent="0.2">
      <c r="A25" s="60"/>
      <c r="B25" s="61"/>
      <c r="C25" s="62"/>
      <c r="D25" s="62"/>
      <c r="E25" s="49"/>
      <c r="F25" s="51">
        <f t="shared" si="0"/>
        <v>0</v>
      </c>
    </row>
    <row r="26" spans="1:6" x14ac:dyDescent="0.2">
      <c r="A26" s="60"/>
      <c r="B26" s="61"/>
      <c r="C26" s="62"/>
      <c r="D26" s="62"/>
      <c r="E26" s="49"/>
      <c r="F26" s="51">
        <f t="shared" si="0"/>
        <v>0</v>
      </c>
    </row>
    <row r="27" spans="1:6" x14ac:dyDescent="0.2">
      <c r="A27" s="60"/>
      <c r="B27" s="61"/>
      <c r="C27" s="62"/>
      <c r="D27" s="62"/>
      <c r="E27" s="49"/>
      <c r="F27" s="51">
        <f t="shared" si="0"/>
        <v>0</v>
      </c>
    </row>
    <row r="28" spans="1:6" x14ac:dyDescent="0.2">
      <c r="A28" s="60"/>
      <c r="B28" s="61"/>
      <c r="C28" s="62"/>
      <c r="D28" s="62"/>
      <c r="E28" s="49"/>
      <c r="F28" s="51">
        <f t="shared" si="0"/>
        <v>0</v>
      </c>
    </row>
    <row r="29" spans="1:6" x14ac:dyDescent="0.2">
      <c r="A29" s="60"/>
      <c r="B29" s="61"/>
      <c r="C29" s="62"/>
      <c r="D29" s="62"/>
      <c r="E29" s="49"/>
      <c r="F29" s="51">
        <f t="shared" si="0"/>
        <v>0</v>
      </c>
    </row>
    <row r="30" spans="1:6" x14ac:dyDescent="0.2">
      <c r="A30" s="60"/>
      <c r="B30" s="61"/>
      <c r="C30" s="62"/>
      <c r="D30" s="62"/>
      <c r="E30" s="49"/>
      <c r="F30" s="51">
        <f t="shared" si="0"/>
        <v>0</v>
      </c>
    </row>
    <row r="31" spans="1:6" x14ac:dyDescent="0.2">
      <c r="A31" s="60"/>
      <c r="B31" s="61"/>
      <c r="C31" s="62"/>
      <c r="D31" s="62"/>
      <c r="E31" s="49"/>
      <c r="F31" s="51">
        <f t="shared" si="0"/>
        <v>0</v>
      </c>
    </row>
    <row r="32" spans="1:6" x14ac:dyDescent="0.2">
      <c r="A32" s="60"/>
      <c r="B32" s="61"/>
      <c r="C32" s="62"/>
      <c r="D32" s="62"/>
      <c r="E32" s="49"/>
      <c r="F32" s="51">
        <f t="shared" si="0"/>
        <v>0</v>
      </c>
    </row>
    <row r="33" spans="1:6" x14ac:dyDescent="0.2">
      <c r="A33" s="60"/>
      <c r="B33" s="61"/>
      <c r="C33" s="62"/>
      <c r="D33" s="62"/>
      <c r="E33" s="49"/>
      <c r="F33" s="51">
        <f t="shared" si="0"/>
        <v>0</v>
      </c>
    </row>
    <row r="34" spans="1:6" x14ac:dyDescent="0.2">
      <c r="A34" s="60"/>
      <c r="B34" s="61"/>
      <c r="C34" s="62"/>
      <c r="D34" s="62"/>
      <c r="E34" s="49"/>
      <c r="F34" s="51">
        <f t="shared" si="0"/>
        <v>0</v>
      </c>
    </row>
    <row r="35" spans="1:6" x14ac:dyDescent="0.2">
      <c r="A35" s="60"/>
      <c r="B35" s="61"/>
      <c r="C35" s="62"/>
      <c r="D35" s="62"/>
      <c r="E35" s="49"/>
      <c r="F35" s="51">
        <f t="shared" si="0"/>
        <v>0</v>
      </c>
    </row>
    <row r="36" spans="1:6" x14ac:dyDescent="0.2">
      <c r="A36" s="60"/>
      <c r="B36" s="61"/>
      <c r="C36" s="62"/>
      <c r="D36" s="62"/>
      <c r="E36" s="49"/>
      <c r="F36" s="51">
        <f t="shared" si="0"/>
        <v>0</v>
      </c>
    </row>
    <row r="37" spans="1:6" x14ac:dyDescent="0.2">
      <c r="A37" s="60"/>
      <c r="B37" s="61"/>
      <c r="C37" s="62"/>
      <c r="D37" s="62"/>
      <c r="E37" s="49"/>
      <c r="F37" s="51">
        <f t="shared" si="0"/>
        <v>0</v>
      </c>
    </row>
    <row r="38" spans="1:6" x14ac:dyDescent="0.2">
      <c r="A38" s="60"/>
      <c r="B38" s="61"/>
      <c r="C38" s="62"/>
      <c r="D38" s="62"/>
      <c r="E38" s="49"/>
      <c r="F38" s="51">
        <f t="shared" si="0"/>
        <v>0</v>
      </c>
    </row>
    <row r="39" spans="1:6" x14ac:dyDescent="0.2">
      <c r="A39" s="60"/>
      <c r="B39" s="61"/>
      <c r="C39" s="62"/>
      <c r="D39" s="62"/>
      <c r="E39" s="49"/>
      <c r="F39" s="51">
        <f t="shared" si="0"/>
        <v>0</v>
      </c>
    </row>
    <row r="40" spans="1:6" x14ac:dyDescent="0.2">
      <c r="A40" s="60"/>
      <c r="B40" s="61"/>
      <c r="C40" s="62"/>
      <c r="D40" s="62"/>
      <c r="E40" s="49"/>
      <c r="F40" s="51">
        <f t="shared" si="0"/>
        <v>0</v>
      </c>
    </row>
    <row r="41" spans="1:6" x14ac:dyDescent="0.2">
      <c r="A41" s="60"/>
      <c r="B41" s="61"/>
      <c r="C41" s="62"/>
      <c r="D41" s="62"/>
      <c r="E41" s="49"/>
      <c r="F41" s="51">
        <f t="shared" si="0"/>
        <v>0</v>
      </c>
    </row>
    <row r="42" spans="1:6" x14ac:dyDescent="0.2">
      <c r="A42" s="60"/>
      <c r="B42" s="61"/>
      <c r="C42" s="62"/>
      <c r="D42" s="62"/>
      <c r="E42" s="49"/>
      <c r="F42" s="51">
        <f t="shared" si="0"/>
        <v>0</v>
      </c>
    </row>
    <row r="43" spans="1:6" x14ac:dyDescent="0.2">
      <c r="A43" s="60"/>
      <c r="B43" s="61"/>
      <c r="C43" s="62"/>
      <c r="D43" s="62"/>
      <c r="E43" s="49"/>
      <c r="F43" s="51">
        <f t="shared" si="0"/>
        <v>0</v>
      </c>
    </row>
    <row r="44" spans="1:6" x14ac:dyDescent="0.2">
      <c r="A44" s="60"/>
      <c r="B44" s="61"/>
      <c r="C44" s="62"/>
      <c r="D44" s="62"/>
      <c r="E44" s="49"/>
      <c r="F44" s="51">
        <f t="shared" si="0"/>
        <v>0</v>
      </c>
    </row>
    <row r="45" spans="1:6" x14ac:dyDescent="0.2">
      <c r="A45" s="60"/>
      <c r="B45" s="61"/>
      <c r="C45" s="62"/>
      <c r="D45" s="62"/>
      <c r="E45" s="49"/>
      <c r="F45" s="51">
        <f t="shared" si="0"/>
        <v>0</v>
      </c>
    </row>
    <row r="46" spans="1:6" x14ac:dyDescent="0.2">
      <c r="A46" s="60"/>
      <c r="B46" s="61"/>
      <c r="C46" s="62"/>
      <c r="D46" s="62"/>
      <c r="E46" s="49"/>
      <c r="F46" s="51">
        <f t="shared" si="0"/>
        <v>0</v>
      </c>
    </row>
    <row r="47" spans="1:6" x14ac:dyDescent="0.2">
      <c r="A47" s="60"/>
      <c r="B47" s="61"/>
      <c r="C47" s="62"/>
      <c r="D47" s="62"/>
      <c r="E47" s="49"/>
      <c r="F47" s="51">
        <f t="shared" si="0"/>
        <v>0</v>
      </c>
    </row>
    <row r="48" spans="1:6" x14ac:dyDescent="0.2">
      <c r="A48" s="60"/>
      <c r="B48" s="61"/>
      <c r="C48" s="62"/>
      <c r="D48" s="62"/>
      <c r="E48" s="49"/>
      <c r="F48" s="51">
        <f t="shared" si="0"/>
        <v>0</v>
      </c>
    </row>
    <row r="49" spans="1:6" x14ac:dyDescent="0.2">
      <c r="A49" s="60"/>
      <c r="B49" s="61"/>
      <c r="C49" s="62"/>
      <c r="D49" s="62"/>
      <c r="E49" s="49"/>
      <c r="F49" s="51">
        <f t="shared" si="0"/>
        <v>0</v>
      </c>
    </row>
    <row r="50" spans="1:6" x14ac:dyDescent="0.2">
      <c r="A50" s="60"/>
      <c r="B50" s="61"/>
      <c r="C50" s="62"/>
      <c r="D50" s="62"/>
      <c r="E50" s="49"/>
      <c r="F50" s="51">
        <f t="shared" si="0"/>
        <v>0</v>
      </c>
    </row>
    <row r="51" spans="1:6" x14ac:dyDescent="0.2">
      <c r="A51" s="60"/>
      <c r="B51" s="61"/>
      <c r="C51" s="62"/>
      <c r="D51" s="62"/>
      <c r="E51" s="49"/>
      <c r="F51" s="51">
        <f t="shared" si="0"/>
        <v>0</v>
      </c>
    </row>
  </sheetData>
  <sheetProtection password="EBB8" sheet="1" objects="1" scenarios="1" selectLockedCells="1"/>
  <printOptions horizontalCentered="1"/>
  <pageMargins left="0.75" right="0.75" top="0.5" bottom="1" header="0.5" footer="0.5"/>
  <pageSetup orientation="portrait" horizontalDpi="4294967292" r:id="rId1"/>
  <headerFooter alignWithMargins="0">
    <oddFooter>&amp;L&amp;"Times New Roman,Regular"&amp;8&amp;A
&amp;T &amp;D page &amp;P of  &amp;N&amp;R&amp;"Times New Roman,Regular"&amp;14&amp;F
Schedule of Movable Equipment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45"/>
  <sheetViews>
    <sheetView zoomScale="150" workbookViewId="0">
      <selection activeCell="C5" sqref="C5"/>
    </sheetView>
  </sheetViews>
  <sheetFormatPr defaultColWidth="9.140625" defaultRowHeight="15.75" x14ac:dyDescent="0.25"/>
  <cols>
    <col min="1" max="1" width="3.7109375" style="161" customWidth="1"/>
    <col min="2" max="2" width="14.7109375" style="191" customWidth="1"/>
    <col min="3" max="3" width="14.7109375" style="10" customWidth="1"/>
    <col min="4" max="4" width="5.7109375" style="10" customWidth="1"/>
    <col min="5" max="5" width="10.7109375" style="10" customWidth="1"/>
    <col min="6" max="7" width="3.7109375" style="10" customWidth="1"/>
    <col min="8" max="8" width="10.7109375" style="10" customWidth="1"/>
    <col min="9" max="9" width="22.7109375" style="10" customWidth="1"/>
    <col min="10" max="10" width="4.7109375" style="10" customWidth="1"/>
    <col min="11" max="16384" width="9.140625" style="10"/>
  </cols>
  <sheetData>
    <row r="1" spans="1:10" s="125" customFormat="1" ht="22.5" x14ac:dyDescent="0.3">
      <c r="A1" s="152" t="s">
        <v>145</v>
      </c>
      <c r="B1" s="153"/>
      <c r="C1" s="153"/>
      <c r="D1" s="153"/>
      <c r="E1" s="153"/>
      <c r="F1" s="153"/>
      <c r="G1" s="153"/>
      <c r="H1" s="153"/>
      <c r="I1" s="153"/>
    </row>
    <row r="2" spans="1:10" s="19" customFormat="1" ht="5.25" x14ac:dyDescent="0.15">
      <c r="A2" s="154"/>
      <c r="B2" s="155"/>
      <c r="C2" s="16"/>
      <c r="D2" s="16"/>
      <c r="E2" s="16"/>
      <c r="F2" s="16"/>
      <c r="G2" s="16"/>
      <c r="H2" s="16"/>
      <c r="I2" s="16"/>
    </row>
    <row r="3" spans="1:10" s="19" customFormat="1" ht="5.25" x14ac:dyDescent="0.15">
      <c r="A3" s="156"/>
      <c r="B3" s="157"/>
      <c r="C3" s="20"/>
      <c r="D3" s="20"/>
      <c r="E3" s="20"/>
      <c r="F3" s="20"/>
      <c r="G3" s="20"/>
      <c r="H3" s="20"/>
      <c r="I3" s="20"/>
    </row>
    <row r="4" spans="1:10" x14ac:dyDescent="0.25">
      <c r="A4" s="158"/>
      <c r="B4" s="159" t="s">
        <v>0</v>
      </c>
      <c r="C4" s="10" t="s">
        <v>32</v>
      </c>
      <c r="F4" s="54"/>
      <c r="G4" s="160"/>
    </row>
    <row r="5" spans="1:10" x14ac:dyDescent="0.25">
      <c r="B5" s="159" t="s">
        <v>2</v>
      </c>
      <c r="C5" s="192">
        <f>'DB70'!D4</f>
        <v>0</v>
      </c>
      <c r="D5" s="192"/>
      <c r="E5" s="192"/>
      <c r="F5" s="192"/>
      <c r="G5" s="192"/>
      <c r="H5" s="192"/>
      <c r="I5" s="192"/>
    </row>
    <row r="6" spans="1:10" x14ac:dyDescent="0.25">
      <c r="B6" s="159" t="s">
        <v>1</v>
      </c>
      <c r="C6" s="192">
        <f>'DB70'!D5</f>
        <v>0</v>
      </c>
      <c r="D6" s="192"/>
      <c r="E6" s="192"/>
      <c r="F6" s="192"/>
      <c r="G6" s="192"/>
      <c r="H6" s="192"/>
      <c r="I6" s="192"/>
    </row>
    <row r="7" spans="1:10" s="19" customFormat="1" ht="5.25" x14ac:dyDescent="0.15">
      <c r="A7" s="154"/>
      <c r="B7" s="155"/>
      <c r="C7" s="16"/>
      <c r="D7" s="16"/>
      <c r="E7" s="16"/>
      <c r="F7" s="16"/>
      <c r="G7" s="16"/>
      <c r="H7" s="16"/>
      <c r="I7" s="16"/>
    </row>
    <row r="8" spans="1:10" ht="17.25" x14ac:dyDescent="0.25">
      <c r="A8" s="158" t="s">
        <v>146</v>
      </c>
      <c r="B8" s="159" t="s">
        <v>147</v>
      </c>
      <c r="C8" s="217" t="s">
        <v>148</v>
      </c>
      <c r="D8" s="217"/>
      <c r="E8" s="217"/>
      <c r="F8" s="217"/>
      <c r="G8" s="217"/>
      <c r="H8" s="217"/>
      <c r="I8" s="217"/>
    </row>
    <row r="9" spans="1:10" s="164" customFormat="1" ht="26.1" customHeight="1" x14ac:dyDescent="0.2">
      <c r="A9" s="162"/>
      <c r="B9" s="216" t="s">
        <v>149</v>
      </c>
      <c r="C9" s="216"/>
      <c r="D9" s="216"/>
      <c r="E9" s="216"/>
      <c r="F9" s="216"/>
      <c r="G9" s="216"/>
      <c r="H9" s="216"/>
      <c r="I9" s="216"/>
      <c r="J9" s="163" t="s">
        <v>150</v>
      </c>
    </row>
    <row r="10" spans="1:10" s="19" customFormat="1" ht="5.25" x14ac:dyDescent="0.15">
      <c r="A10" s="154"/>
      <c r="B10" s="155"/>
      <c r="C10" s="16"/>
      <c r="D10" s="16"/>
      <c r="E10" s="16"/>
      <c r="F10" s="16"/>
      <c r="G10" s="16"/>
      <c r="H10" s="16"/>
      <c r="I10" s="16"/>
    </row>
    <row r="11" spans="1:10" ht="17.25" x14ac:dyDescent="0.25">
      <c r="A11" s="158" t="s">
        <v>151</v>
      </c>
      <c r="B11" s="159" t="s">
        <v>152</v>
      </c>
      <c r="C11" s="217" t="s">
        <v>153</v>
      </c>
      <c r="D11" s="217"/>
      <c r="E11" s="217"/>
      <c r="F11" s="217"/>
      <c r="G11" s="217"/>
      <c r="H11" s="217"/>
      <c r="I11" s="217"/>
    </row>
    <row r="12" spans="1:10" s="164" customFormat="1" ht="26.1" customHeight="1" x14ac:dyDescent="0.2">
      <c r="A12" s="162"/>
      <c r="B12" s="216" t="s">
        <v>154</v>
      </c>
      <c r="C12" s="216"/>
      <c r="D12" s="216"/>
      <c r="E12" s="216"/>
      <c r="F12" s="216"/>
      <c r="G12" s="216"/>
      <c r="H12" s="216"/>
      <c r="I12" s="216"/>
      <c r="J12" s="163" t="s">
        <v>155</v>
      </c>
    </row>
    <row r="13" spans="1:10" s="19" customFormat="1" ht="5.25" x14ac:dyDescent="0.15">
      <c r="A13" s="154"/>
      <c r="B13" s="155"/>
      <c r="C13" s="16"/>
      <c r="D13" s="16"/>
      <c r="E13" s="16"/>
      <c r="F13" s="16"/>
      <c r="G13" s="16"/>
      <c r="H13" s="16"/>
      <c r="I13" s="16"/>
    </row>
    <row r="14" spans="1:10" ht="17.25" x14ac:dyDescent="0.25">
      <c r="A14" s="158" t="s">
        <v>156</v>
      </c>
      <c r="B14" s="159" t="s">
        <v>157</v>
      </c>
      <c r="C14" s="217" t="s">
        <v>158</v>
      </c>
      <c r="D14" s="217"/>
      <c r="E14" s="217"/>
      <c r="F14" s="217"/>
      <c r="G14" s="217"/>
      <c r="H14" s="217"/>
      <c r="I14" s="217"/>
    </row>
    <row r="15" spans="1:10" s="164" customFormat="1" ht="26.1" customHeight="1" x14ac:dyDescent="0.2">
      <c r="A15" s="162"/>
      <c r="B15" s="216" t="s">
        <v>159</v>
      </c>
      <c r="C15" s="216"/>
      <c r="D15" s="216"/>
      <c r="E15" s="216"/>
      <c r="F15" s="216"/>
      <c r="G15" s="216"/>
      <c r="H15" s="216"/>
      <c r="I15" s="216"/>
      <c r="J15" s="163" t="s">
        <v>160</v>
      </c>
    </row>
    <row r="16" spans="1:10" s="19" customFormat="1" ht="5.25" x14ac:dyDescent="0.15">
      <c r="A16" s="154"/>
      <c r="B16" s="155"/>
      <c r="C16" s="16"/>
      <c r="D16" s="16"/>
      <c r="E16" s="16"/>
      <c r="F16" s="16"/>
      <c r="G16" s="16"/>
      <c r="H16" s="16"/>
      <c r="I16" s="16"/>
    </row>
    <row r="17" spans="1:13" ht="21.95" customHeight="1" x14ac:dyDescent="0.25">
      <c r="A17" s="158" t="s">
        <v>161</v>
      </c>
      <c r="B17" s="159" t="s">
        <v>162</v>
      </c>
      <c r="C17" s="219" t="s">
        <v>163</v>
      </c>
      <c r="D17" s="219"/>
      <c r="E17" s="219"/>
      <c r="F17" s="219"/>
      <c r="G17" s="219"/>
      <c r="H17" s="219"/>
      <c r="I17" s="219"/>
    </row>
    <row r="18" spans="1:13" s="164" customFormat="1" ht="26.1" customHeight="1" x14ac:dyDescent="0.2">
      <c r="A18" s="162"/>
      <c r="B18" s="216" t="s">
        <v>164</v>
      </c>
      <c r="C18" s="216"/>
      <c r="D18" s="216"/>
      <c r="E18" s="216"/>
      <c r="F18" s="216"/>
      <c r="G18" s="216"/>
      <c r="H18" s="216"/>
      <c r="I18" s="216"/>
      <c r="J18" s="163" t="s">
        <v>165</v>
      </c>
    </row>
    <row r="19" spans="1:13" s="19" customFormat="1" ht="5.25" x14ac:dyDescent="0.15">
      <c r="A19" s="154"/>
      <c r="B19" s="155"/>
      <c r="C19" s="16"/>
      <c r="D19" s="16"/>
      <c r="E19" s="16"/>
      <c r="F19" s="16"/>
      <c r="G19" s="16"/>
      <c r="H19" s="16"/>
      <c r="I19" s="16"/>
    </row>
    <row r="20" spans="1:13" ht="17.25" x14ac:dyDescent="0.25">
      <c r="A20" s="158" t="s">
        <v>166</v>
      </c>
      <c r="B20" s="159" t="s">
        <v>167</v>
      </c>
      <c r="C20" s="217" t="s">
        <v>168</v>
      </c>
      <c r="D20" s="217"/>
      <c r="E20" s="217"/>
      <c r="F20" s="217"/>
      <c r="G20" s="217"/>
      <c r="H20" s="217"/>
      <c r="I20" s="217"/>
    </row>
    <row r="21" spans="1:13" s="164" customFormat="1" ht="26.1" customHeight="1" x14ac:dyDescent="0.2">
      <c r="A21" s="162"/>
      <c r="B21" s="216" t="s">
        <v>169</v>
      </c>
      <c r="C21" s="216"/>
      <c r="D21" s="216"/>
      <c r="E21" s="216"/>
      <c r="F21" s="216"/>
      <c r="G21" s="216"/>
      <c r="H21" s="216"/>
      <c r="I21" s="216"/>
      <c r="J21" s="163" t="s">
        <v>165</v>
      </c>
    </row>
    <row r="22" spans="1:13" s="19" customFormat="1" ht="5.25" x14ac:dyDescent="0.15">
      <c r="A22" s="154"/>
      <c r="B22" s="155"/>
      <c r="C22" s="16"/>
      <c r="D22" s="16"/>
      <c r="E22" s="16"/>
      <c r="F22" s="16"/>
      <c r="G22" s="16"/>
      <c r="H22" s="16"/>
      <c r="I22" s="16"/>
    </row>
    <row r="23" spans="1:13" ht="21.95" customHeight="1" x14ac:dyDescent="0.25">
      <c r="A23" s="158" t="s">
        <v>170</v>
      </c>
      <c r="B23" s="159" t="s">
        <v>171</v>
      </c>
      <c r="C23" s="217" t="s">
        <v>172</v>
      </c>
      <c r="D23" s="217"/>
      <c r="E23" s="217"/>
      <c r="F23" s="217"/>
      <c r="G23" s="217"/>
      <c r="H23" s="217"/>
      <c r="I23" s="217"/>
    </row>
    <row r="24" spans="1:13" s="164" customFormat="1" ht="26.1" customHeight="1" x14ac:dyDescent="0.2">
      <c r="A24" s="162"/>
      <c r="B24" s="216" t="s">
        <v>173</v>
      </c>
      <c r="C24" s="216"/>
      <c r="D24" s="216"/>
      <c r="E24" s="216"/>
      <c r="F24" s="216"/>
      <c r="G24" s="216"/>
      <c r="H24" s="216"/>
      <c r="I24" s="216"/>
      <c r="J24" s="163" t="s">
        <v>165</v>
      </c>
    </row>
    <row r="25" spans="1:13" s="19" customFormat="1" ht="5.25" x14ac:dyDescent="0.15">
      <c r="A25" s="154"/>
      <c r="B25" s="155"/>
      <c r="C25" s="16"/>
      <c r="D25" s="16"/>
      <c r="E25" s="16"/>
      <c r="F25" s="16"/>
      <c r="G25" s="16"/>
      <c r="H25" s="16"/>
      <c r="I25" s="16"/>
    </row>
    <row r="26" spans="1:13" ht="30" customHeight="1" x14ac:dyDescent="0.25">
      <c r="A26" s="158" t="s">
        <v>174</v>
      </c>
      <c r="B26" s="159" t="s">
        <v>175</v>
      </c>
      <c r="C26" s="218" t="s">
        <v>176</v>
      </c>
      <c r="D26" s="218"/>
      <c r="E26" s="218"/>
      <c r="F26" s="218"/>
      <c r="G26" s="218"/>
      <c r="H26" s="218"/>
      <c r="I26" s="218"/>
    </row>
    <row r="27" spans="1:13" s="15" customFormat="1" ht="12.75" x14ac:dyDescent="0.2">
      <c r="A27" s="165"/>
      <c r="B27" s="166"/>
      <c r="C27" s="167"/>
      <c r="D27" s="168" t="s">
        <v>177</v>
      </c>
      <c r="E27" s="168" t="s">
        <v>178</v>
      </c>
      <c r="F27" s="169"/>
      <c r="G27" s="168" t="s">
        <v>179</v>
      </c>
      <c r="H27" s="170"/>
      <c r="I27" s="167"/>
      <c r="J27" s="169"/>
      <c r="K27" s="169"/>
      <c r="L27" s="169"/>
      <c r="M27" s="169"/>
    </row>
    <row r="28" spans="1:13" s="15" customFormat="1" ht="12.75" x14ac:dyDescent="0.2">
      <c r="A28" s="165"/>
      <c r="B28" s="166"/>
      <c r="C28" s="167" t="s">
        <v>180</v>
      </c>
      <c r="D28" s="171"/>
      <c r="E28" s="172">
        <f>D28*50</f>
        <v>0</v>
      </c>
      <c r="F28" s="169"/>
      <c r="G28" s="173"/>
      <c r="H28" s="174">
        <f t="shared" ref="H28:H39" si="0">IF(G28 &gt; " ",E28,0)</f>
        <v>0</v>
      </c>
      <c r="I28" s="167"/>
      <c r="J28" s="169" t="s">
        <v>181</v>
      </c>
      <c r="K28" s="169"/>
      <c r="L28" s="169"/>
      <c r="M28" s="169"/>
    </row>
    <row r="29" spans="1:13" s="15" customFormat="1" ht="12.75" x14ac:dyDescent="0.2">
      <c r="A29" s="165"/>
      <c r="B29" s="166"/>
      <c r="C29" s="175" t="s">
        <v>197</v>
      </c>
      <c r="D29" s="171"/>
      <c r="E29" s="172">
        <f>D29*10</f>
        <v>0</v>
      </c>
      <c r="F29" s="169"/>
      <c r="G29" s="173"/>
      <c r="H29" s="174">
        <f t="shared" si="0"/>
        <v>0</v>
      </c>
      <c r="I29" s="176"/>
      <c r="J29" s="169"/>
      <c r="K29" s="169"/>
      <c r="L29" s="169"/>
      <c r="M29" s="169"/>
    </row>
    <row r="30" spans="1:13" s="15" customFormat="1" ht="12.75" x14ac:dyDescent="0.2">
      <c r="A30" s="165"/>
      <c r="B30" s="166"/>
      <c r="C30" s="177"/>
      <c r="D30" s="167" t="s">
        <v>182</v>
      </c>
      <c r="E30" s="178">
        <v>0</v>
      </c>
      <c r="F30" s="169"/>
      <c r="G30" s="173"/>
      <c r="H30" s="174">
        <f t="shared" si="0"/>
        <v>0</v>
      </c>
      <c r="I30" s="169"/>
      <c r="J30" s="169" t="s">
        <v>183</v>
      </c>
      <c r="K30" s="169"/>
      <c r="L30" s="169"/>
      <c r="M30" s="169"/>
    </row>
    <row r="31" spans="1:13" s="15" customFormat="1" ht="12.75" x14ac:dyDescent="0.2">
      <c r="A31" s="165"/>
      <c r="B31" s="166"/>
      <c r="C31" s="177"/>
      <c r="D31" s="167" t="s">
        <v>184</v>
      </c>
      <c r="E31" s="178">
        <v>0</v>
      </c>
      <c r="F31" s="169"/>
      <c r="G31" s="173"/>
      <c r="H31" s="174">
        <f t="shared" si="0"/>
        <v>0</v>
      </c>
      <c r="I31" s="169"/>
      <c r="J31" s="169"/>
      <c r="K31" s="169"/>
      <c r="L31" s="169"/>
      <c r="M31" s="169"/>
    </row>
    <row r="32" spans="1:13" s="15" customFormat="1" ht="12.75" x14ac:dyDescent="0.2">
      <c r="A32" s="165"/>
      <c r="B32" s="166"/>
      <c r="C32" s="177"/>
      <c r="D32" s="167" t="s">
        <v>185</v>
      </c>
      <c r="E32" s="178">
        <v>0</v>
      </c>
      <c r="F32" s="169"/>
      <c r="G32" s="173"/>
      <c r="H32" s="174">
        <f t="shared" si="0"/>
        <v>0</v>
      </c>
      <c r="I32" s="169"/>
      <c r="J32" s="169"/>
      <c r="K32" s="169"/>
      <c r="L32" s="169"/>
      <c r="M32" s="169"/>
    </row>
    <row r="33" spans="1:13" s="15" customFormat="1" ht="12.75" x14ac:dyDescent="0.2">
      <c r="A33" s="165"/>
      <c r="B33" s="166"/>
      <c r="C33" s="177"/>
      <c r="D33" s="167" t="s">
        <v>186</v>
      </c>
      <c r="E33" s="178">
        <v>0</v>
      </c>
      <c r="F33" s="169"/>
      <c r="G33" s="179"/>
      <c r="H33" s="174">
        <f t="shared" si="0"/>
        <v>0</v>
      </c>
      <c r="I33" s="169"/>
      <c r="J33" s="169"/>
      <c r="K33" s="169"/>
      <c r="L33" s="169"/>
      <c r="M33" s="169"/>
    </row>
    <row r="34" spans="1:13" s="15" customFormat="1" ht="12.75" x14ac:dyDescent="0.2">
      <c r="A34" s="165"/>
      <c r="B34" s="166"/>
      <c r="C34" s="177"/>
      <c r="D34" s="167" t="s">
        <v>187</v>
      </c>
      <c r="E34" s="178">
        <v>0</v>
      </c>
      <c r="F34" s="169"/>
      <c r="G34" s="173"/>
      <c r="H34" s="174">
        <f t="shared" si="0"/>
        <v>0</v>
      </c>
      <c r="I34" s="167"/>
      <c r="J34" s="169"/>
      <c r="K34" s="169"/>
      <c r="L34" s="169"/>
      <c r="M34" s="169"/>
    </row>
    <row r="35" spans="1:13" s="15" customFormat="1" ht="12.75" x14ac:dyDescent="0.2">
      <c r="A35" s="165"/>
      <c r="B35" s="166"/>
      <c r="C35" s="177"/>
      <c r="D35" s="167" t="s">
        <v>188</v>
      </c>
      <c r="E35" s="178">
        <v>0</v>
      </c>
      <c r="F35" s="169"/>
      <c r="G35" s="173"/>
      <c r="H35" s="174">
        <f t="shared" si="0"/>
        <v>0</v>
      </c>
      <c r="I35" s="176"/>
      <c r="J35" s="169"/>
      <c r="K35" s="169"/>
      <c r="L35" s="169"/>
      <c r="M35" s="169"/>
    </row>
    <row r="36" spans="1:13" s="15" customFormat="1" ht="12.75" x14ac:dyDescent="0.2">
      <c r="A36" s="165"/>
      <c r="B36" s="166"/>
      <c r="C36" s="177"/>
      <c r="D36" s="167" t="s">
        <v>189</v>
      </c>
      <c r="E36" s="178">
        <v>0</v>
      </c>
      <c r="F36" s="169"/>
      <c r="G36" s="173"/>
      <c r="H36" s="174">
        <f t="shared" si="0"/>
        <v>0</v>
      </c>
      <c r="I36" s="169"/>
      <c r="J36" s="169"/>
      <c r="K36" s="169"/>
      <c r="L36" s="169"/>
      <c r="M36" s="169"/>
    </row>
    <row r="37" spans="1:13" s="15" customFormat="1" ht="12.75" x14ac:dyDescent="0.2">
      <c r="A37" s="165"/>
      <c r="B37" s="166"/>
      <c r="C37" s="177"/>
      <c r="D37" s="167" t="s">
        <v>190</v>
      </c>
      <c r="E37" s="178">
        <v>0</v>
      </c>
      <c r="F37" s="169"/>
      <c r="G37" s="173"/>
      <c r="H37" s="174">
        <f t="shared" si="0"/>
        <v>0</v>
      </c>
      <c r="I37" s="169"/>
      <c r="J37" s="169"/>
      <c r="K37" s="169"/>
      <c r="L37" s="169"/>
      <c r="M37" s="169"/>
    </row>
    <row r="38" spans="1:13" s="15" customFormat="1" ht="12.75" x14ac:dyDescent="0.2">
      <c r="A38" s="165"/>
      <c r="B38" s="166"/>
      <c r="C38" s="177"/>
      <c r="D38" s="167" t="s">
        <v>191</v>
      </c>
      <c r="E38" s="178">
        <v>0</v>
      </c>
      <c r="F38" s="169"/>
      <c r="G38" s="173"/>
      <c r="H38" s="174">
        <f t="shared" si="0"/>
        <v>0</v>
      </c>
      <c r="I38" s="169"/>
      <c r="J38" s="169"/>
      <c r="K38" s="169"/>
      <c r="L38" s="169"/>
      <c r="M38" s="169"/>
    </row>
    <row r="39" spans="1:13" s="15" customFormat="1" ht="12.75" x14ac:dyDescent="0.2">
      <c r="A39" s="165"/>
      <c r="B39" s="180"/>
      <c r="C39" s="181"/>
      <c r="D39" s="182" t="s">
        <v>192</v>
      </c>
      <c r="E39" s="178">
        <v>0</v>
      </c>
      <c r="F39" s="169"/>
      <c r="G39" s="173"/>
      <c r="H39" s="174">
        <f t="shared" si="0"/>
        <v>0</v>
      </c>
      <c r="I39" s="169"/>
      <c r="J39" s="169"/>
      <c r="K39" s="169"/>
      <c r="L39" s="169"/>
      <c r="M39" s="169"/>
    </row>
    <row r="40" spans="1:13" s="15" customFormat="1" ht="12.75" x14ac:dyDescent="0.2">
      <c r="A40" s="165"/>
      <c r="B40" s="166"/>
      <c r="C40" s="177"/>
      <c r="D40" s="183" t="s">
        <v>193</v>
      </c>
      <c r="E40" s="184">
        <f>E41-SUM(E28:E39)</f>
        <v>0</v>
      </c>
      <c r="F40" s="169"/>
      <c r="G40" s="169"/>
      <c r="H40" s="185"/>
      <c r="I40" s="169"/>
      <c r="J40" s="169"/>
      <c r="K40" s="169"/>
      <c r="L40" s="169"/>
      <c r="M40" s="169"/>
    </row>
    <row r="41" spans="1:13" x14ac:dyDescent="0.25">
      <c r="A41" s="186"/>
      <c r="B41" s="187"/>
      <c r="C41" s="188"/>
      <c r="D41" s="100" t="s">
        <v>194</v>
      </c>
      <c r="E41" s="178">
        <v>0</v>
      </c>
      <c r="F41" s="99"/>
      <c r="G41" s="99"/>
      <c r="H41" s="189">
        <f>SUM(H28:H40)</f>
        <v>0</v>
      </c>
      <c r="I41" s="99"/>
      <c r="J41" s="99"/>
      <c r="K41" s="99"/>
      <c r="L41" s="99"/>
      <c r="M41" s="99"/>
    </row>
    <row r="42" spans="1:13" s="15" customFormat="1" ht="12.75" x14ac:dyDescent="0.2">
      <c r="A42" s="165"/>
      <c r="B42" s="166"/>
      <c r="C42" s="177"/>
      <c r="D42" s="169"/>
      <c r="E42" s="177"/>
      <c r="F42" s="169"/>
      <c r="G42" s="183" t="s">
        <v>195</v>
      </c>
      <c r="H42" s="190" t="str">
        <f>IF(E41 = 0,"none",H41/E41)</f>
        <v>none</v>
      </c>
      <c r="I42" s="169"/>
      <c r="J42" s="169"/>
      <c r="K42" s="169"/>
      <c r="L42" s="169"/>
      <c r="M42" s="169"/>
    </row>
    <row r="43" spans="1:13" s="15" customFormat="1" ht="12.75" x14ac:dyDescent="0.2">
      <c r="A43" s="165"/>
      <c r="B43" s="166"/>
      <c r="C43" s="177"/>
      <c r="D43" s="169"/>
      <c r="E43" s="177"/>
      <c r="F43" s="169"/>
      <c r="G43" s="169"/>
      <c r="H43" s="169"/>
      <c r="I43" s="169"/>
      <c r="J43" s="169"/>
      <c r="K43" s="169"/>
      <c r="L43" s="169"/>
      <c r="M43" s="169"/>
    </row>
    <row r="44" spans="1:13" s="15" customFormat="1" ht="12.75" x14ac:dyDescent="0.2">
      <c r="A44" s="165"/>
      <c r="B44" s="166"/>
      <c r="C44" s="169"/>
      <c r="D44" s="169"/>
      <c r="E44" s="177"/>
      <c r="F44" s="169"/>
      <c r="G44" s="169"/>
      <c r="H44" s="169"/>
      <c r="I44" s="169"/>
      <c r="J44" s="169"/>
      <c r="K44" s="169"/>
      <c r="L44" s="169"/>
      <c r="M44" s="169"/>
    </row>
    <row r="45" spans="1:13" s="15" customFormat="1" ht="12.75" x14ac:dyDescent="0.2">
      <c r="A45" s="165"/>
      <c r="B45" s="166"/>
      <c r="C45" s="169"/>
      <c r="D45" s="169"/>
      <c r="E45" s="177"/>
      <c r="F45" s="169"/>
      <c r="G45" s="169"/>
      <c r="H45" s="169"/>
      <c r="I45" s="169"/>
      <c r="J45" s="169"/>
      <c r="K45" s="169"/>
      <c r="L45" s="169"/>
      <c r="M45" s="169"/>
    </row>
  </sheetData>
  <sheetProtection password="EBB8" sheet="1" objects="1" scenarios="1" selectLockedCells="1"/>
  <mergeCells count="13">
    <mergeCell ref="C26:I26"/>
    <mergeCell ref="C17:I17"/>
    <mergeCell ref="B18:I18"/>
    <mergeCell ref="C20:I20"/>
    <mergeCell ref="B21:I21"/>
    <mergeCell ref="C23:I23"/>
    <mergeCell ref="B24:I24"/>
    <mergeCell ref="B15:I15"/>
    <mergeCell ref="C8:I8"/>
    <mergeCell ref="B9:I9"/>
    <mergeCell ref="C11:I11"/>
    <mergeCell ref="B12:I12"/>
    <mergeCell ref="C14:I14"/>
  </mergeCells>
  <printOptions horizontalCentered="1"/>
  <pageMargins left="0.75" right="0.75" top="0.5" bottom="1" header="0.5" footer="0.5"/>
  <pageSetup orientation="portrait" horizontalDpi="4294967292" r:id="rId1"/>
  <headerFooter alignWithMargins="0">
    <oddFooter>&amp;L&amp;"Times New Roman,Regular"&amp;8 &amp;A
&amp;T &amp;D page &amp;P of  &amp;N&amp;R&amp;"Times New Roman,Regular"&amp;14&amp;F
Bond Questionnaire</oddFooter>
  </headerFooter>
  <ignoredErrors>
    <ignoredError sqref="C5:C6"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34"/>
  <sheetViews>
    <sheetView zoomScale="150" workbookViewId="0">
      <selection activeCell="B5" sqref="B5"/>
    </sheetView>
  </sheetViews>
  <sheetFormatPr defaultColWidth="9.140625" defaultRowHeight="12.75" x14ac:dyDescent="0.2"/>
  <cols>
    <col min="1" max="1" width="17.7109375" style="114" customWidth="1"/>
    <col min="2" max="2" width="26.5703125" style="112" customWidth="1"/>
    <col min="3" max="3" width="50.7109375" style="115" customWidth="1"/>
    <col min="4" max="4" width="22.7109375" style="121" customWidth="1"/>
    <col min="5" max="5" width="49.5703125" style="109" bestFit="1" customWidth="1"/>
    <col min="6" max="16384" width="9.140625" style="109"/>
  </cols>
  <sheetData>
    <row r="1" spans="1:21" s="200" customFormat="1" ht="23.25" x14ac:dyDescent="0.35">
      <c r="A1" s="124" t="s">
        <v>57</v>
      </c>
      <c r="B1" s="196"/>
      <c r="C1" s="197"/>
      <c r="D1" s="198"/>
      <c r="E1" s="199"/>
      <c r="F1" s="199"/>
      <c r="G1" s="199"/>
      <c r="H1" s="199"/>
      <c r="I1" s="199"/>
      <c r="J1" s="199"/>
      <c r="K1" s="199"/>
      <c r="L1" s="199"/>
      <c r="M1" s="199"/>
      <c r="N1" s="199"/>
      <c r="O1" s="199"/>
      <c r="P1" s="199"/>
      <c r="Q1" s="199"/>
      <c r="R1" s="199"/>
      <c r="S1" s="199"/>
      <c r="T1" s="199"/>
      <c r="U1" s="199"/>
    </row>
    <row r="2" spans="1:21" s="19" customFormat="1" ht="5.25" x14ac:dyDescent="0.15">
      <c r="A2" s="101"/>
      <c r="B2" s="102"/>
      <c r="C2" s="102"/>
      <c r="D2" s="119"/>
      <c r="E2" s="98"/>
      <c r="F2" s="98"/>
      <c r="G2" s="98"/>
      <c r="H2" s="98"/>
      <c r="I2" s="98"/>
      <c r="J2" s="98"/>
      <c r="K2" s="98"/>
      <c r="L2" s="98"/>
      <c r="M2" s="98"/>
      <c r="N2" s="98"/>
      <c r="O2" s="98"/>
      <c r="P2" s="98"/>
      <c r="Q2" s="98"/>
      <c r="R2" s="98"/>
      <c r="S2" s="98"/>
      <c r="T2" s="98"/>
      <c r="U2" s="98"/>
    </row>
    <row r="3" spans="1:21" s="19" customFormat="1" ht="5.25" x14ac:dyDescent="0.15">
      <c r="A3" s="103"/>
      <c r="B3" s="104"/>
      <c r="C3" s="104"/>
      <c r="D3" s="119"/>
      <c r="E3" s="98"/>
      <c r="F3" s="98"/>
      <c r="G3" s="98"/>
      <c r="H3" s="98"/>
      <c r="I3" s="98"/>
      <c r="J3" s="98"/>
      <c r="K3" s="98"/>
      <c r="L3" s="98"/>
      <c r="M3" s="98"/>
      <c r="N3" s="98"/>
      <c r="O3" s="98"/>
      <c r="P3" s="98"/>
      <c r="Q3" s="98"/>
      <c r="R3" s="98"/>
      <c r="S3" s="98"/>
      <c r="T3" s="98"/>
      <c r="U3" s="98"/>
    </row>
    <row r="4" spans="1:21" s="10" customFormat="1" ht="15.75" x14ac:dyDescent="0.25">
      <c r="A4" s="105" t="s">
        <v>0</v>
      </c>
      <c r="B4" s="74" t="s">
        <v>32</v>
      </c>
      <c r="C4" s="74"/>
      <c r="D4" s="122"/>
      <c r="E4" s="99"/>
      <c r="F4" s="99"/>
      <c r="G4" s="100"/>
      <c r="H4" s="99"/>
      <c r="I4" s="99"/>
      <c r="J4" s="99"/>
      <c r="K4" s="99"/>
      <c r="L4" s="99"/>
      <c r="M4" s="99"/>
      <c r="N4" s="99"/>
      <c r="O4" s="99"/>
      <c r="P4" s="99"/>
      <c r="Q4" s="99"/>
      <c r="R4" s="99"/>
      <c r="S4" s="99"/>
      <c r="T4" s="99"/>
      <c r="U4" s="99"/>
    </row>
    <row r="5" spans="1:21" s="10" customFormat="1" ht="15.75" x14ac:dyDescent="0.25">
      <c r="A5" s="105" t="s">
        <v>2</v>
      </c>
      <c r="B5" s="192">
        <f>'DB70'!D4</f>
        <v>0</v>
      </c>
      <c r="C5" s="194"/>
      <c r="D5" s="123"/>
      <c r="E5" s="99"/>
      <c r="F5" s="99"/>
      <c r="G5" s="99"/>
      <c r="H5" s="99"/>
      <c r="I5" s="99"/>
      <c r="J5" s="99"/>
      <c r="K5" s="99"/>
      <c r="L5" s="99"/>
      <c r="M5" s="99"/>
      <c r="N5" s="99"/>
      <c r="O5" s="99"/>
      <c r="P5" s="99"/>
      <c r="Q5" s="99"/>
      <c r="R5" s="99"/>
      <c r="S5" s="99"/>
      <c r="T5" s="99"/>
      <c r="U5" s="99"/>
    </row>
    <row r="6" spans="1:21" s="10" customFormat="1" ht="15.75" x14ac:dyDescent="0.25">
      <c r="A6" s="105" t="s">
        <v>1</v>
      </c>
      <c r="B6" s="192">
        <f>'DB70'!D5</f>
        <v>0</v>
      </c>
      <c r="C6" s="194"/>
      <c r="D6" s="123"/>
      <c r="E6" s="99"/>
      <c r="F6" s="99"/>
      <c r="G6" s="99"/>
      <c r="H6" s="99"/>
      <c r="I6" s="99"/>
      <c r="J6" s="99"/>
      <c r="K6" s="99"/>
      <c r="L6" s="99"/>
      <c r="M6" s="99"/>
      <c r="N6" s="99"/>
      <c r="O6" s="99"/>
      <c r="P6" s="99"/>
      <c r="Q6" s="99"/>
      <c r="R6" s="99"/>
      <c r="S6" s="99"/>
      <c r="T6" s="99"/>
      <c r="U6" s="99"/>
    </row>
    <row r="7" spans="1:21" s="19" customFormat="1" ht="5.25" x14ac:dyDescent="0.15">
      <c r="A7" s="101"/>
      <c r="B7" s="102"/>
      <c r="C7" s="102"/>
      <c r="D7" s="119"/>
      <c r="E7" s="98"/>
      <c r="F7" s="98"/>
      <c r="G7" s="98"/>
      <c r="H7" s="98"/>
      <c r="I7" s="98"/>
      <c r="J7" s="98"/>
      <c r="K7" s="98"/>
      <c r="L7" s="98"/>
      <c r="M7" s="98"/>
      <c r="N7" s="98"/>
      <c r="O7" s="98"/>
      <c r="P7" s="98"/>
      <c r="Q7" s="98"/>
      <c r="R7" s="98"/>
      <c r="S7" s="98"/>
      <c r="T7" s="98"/>
      <c r="U7" s="98"/>
    </row>
    <row r="8" spans="1:21" s="19" customFormat="1" ht="5.25" x14ac:dyDescent="0.15">
      <c r="A8" s="103"/>
      <c r="B8" s="104"/>
      <c r="C8" s="104"/>
      <c r="D8" s="119"/>
      <c r="E8" s="98"/>
      <c r="F8" s="98"/>
      <c r="G8" s="98"/>
      <c r="H8" s="98"/>
      <c r="I8" s="98"/>
      <c r="J8" s="98"/>
      <c r="K8" s="98"/>
      <c r="L8" s="98"/>
      <c r="M8" s="98"/>
      <c r="N8" s="98"/>
      <c r="O8" s="98"/>
      <c r="P8" s="98"/>
      <c r="Q8" s="98"/>
      <c r="R8" s="98"/>
      <c r="S8" s="98"/>
      <c r="T8" s="98"/>
      <c r="U8" s="98"/>
    </row>
    <row r="9" spans="1:21" x14ac:dyDescent="0.2">
      <c r="A9" s="106">
        <f>SUM(A11:A1212)</f>
        <v>0</v>
      </c>
      <c r="B9" s="107" t="s">
        <v>33</v>
      </c>
      <c r="C9" s="108"/>
      <c r="D9" s="107"/>
    </row>
    <row r="10" spans="1:21" x14ac:dyDescent="0.2">
      <c r="A10" s="116" t="s">
        <v>34</v>
      </c>
      <c r="B10" s="117" t="s">
        <v>35</v>
      </c>
      <c r="C10" s="118" t="s">
        <v>36</v>
      </c>
      <c r="D10" s="120" t="s">
        <v>35</v>
      </c>
      <c r="E10" s="110" t="s">
        <v>87</v>
      </c>
    </row>
    <row r="11" spans="1:21" x14ac:dyDescent="0.2">
      <c r="A11" s="111"/>
      <c r="B11" s="112" t="s">
        <v>43</v>
      </c>
      <c r="C11" s="113"/>
      <c r="D11" s="121" t="s">
        <v>43</v>
      </c>
      <c r="E11" s="15" t="s">
        <v>95</v>
      </c>
    </row>
    <row r="12" spans="1:21" x14ac:dyDescent="0.2">
      <c r="A12" s="111"/>
      <c r="B12" s="201" t="s">
        <v>198</v>
      </c>
      <c r="C12" s="113"/>
      <c r="D12" s="121" t="s">
        <v>201</v>
      </c>
      <c r="E12" s="15" t="s">
        <v>96</v>
      </c>
    </row>
    <row r="13" spans="1:21" x14ac:dyDescent="0.2">
      <c r="A13" s="111"/>
      <c r="B13" s="201" t="s">
        <v>199</v>
      </c>
      <c r="C13" s="113"/>
      <c r="D13" s="121" t="s">
        <v>201</v>
      </c>
      <c r="E13" s="15" t="s">
        <v>88</v>
      </c>
    </row>
    <row r="14" spans="1:21" x14ac:dyDescent="0.2">
      <c r="A14" s="111"/>
      <c r="B14" s="112" t="s">
        <v>37</v>
      </c>
      <c r="C14" s="113"/>
      <c r="D14" s="121" t="s">
        <v>37</v>
      </c>
      <c r="E14" s="15" t="s">
        <v>89</v>
      </c>
    </row>
    <row r="15" spans="1:21" x14ac:dyDescent="0.2">
      <c r="A15" s="111"/>
      <c r="B15" s="112" t="s">
        <v>39</v>
      </c>
      <c r="C15" s="113"/>
      <c r="D15" s="121" t="s">
        <v>39</v>
      </c>
      <c r="E15" s="15" t="s">
        <v>90</v>
      </c>
    </row>
    <row r="16" spans="1:21" x14ac:dyDescent="0.2">
      <c r="A16" s="111"/>
      <c r="B16" s="112" t="s">
        <v>38</v>
      </c>
      <c r="C16" s="113"/>
      <c r="D16" s="121" t="s">
        <v>38</v>
      </c>
      <c r="E16" s="15" t="s">
        <v>91</v>
      </c>
    </row>
    <row r="17" spans="1:5" x14ac:dyDescent="0.2">
      <c r="A17" s="111"/>
      <c r="B17" s="112" t="s">
        <v>40</v>
      </c>
      <c r="C17" s="113"/>
      <c r="D17" s="121" t="s">
        <v>40</v>
      </c>
      <c r="E17" s="15" t="s">
        <v>92</v>
      </c>
    </row>
    <row r="18" spans="1:5" x14ac:dyDescent="0.2">
      <c r="A18" s="111"/>
      <c r="B18" s="112" t="s">
        <v>41</v>
      </c>
      <c r="C18" s="113"/>
      <c r="D18" s="121" t="s">
        <v>41</v>
      </c>
      <c r="E18" s="15" t="s">
        <v>93</v>
      </c>
    </row>
    <row r="19" spans="1:5" x14ac:dyDescent="0.2">
      <c r="A19" s="111"/>
      <c r="B19" s="112" t="s">
        <v>42</v>
      </c>
      <c r="C19" s="113"/>
      <c r="D19" s="121" t="s">
        <v>42</v>
      </c>
      <c r="E19" s="15" t="s">
        <v>94</v>
      </c>
    </row>
    <row r="20" spans="1:5" x14ac:dyDescent="0.2">
      <c r="A20" s="111"/>
      <c r="C20" s="113"/>
    </row>
    <row r="23" spans="1:5" x14ac:dyDescent="0.2">
      <c r="E23" s="15"/>
    </row>
    <row r="28" spans="1:5" ht="15" x14ac:dyDescent="0.25">
      <c r="A28" s="202" t="s">
        <v>200</v>
      </c>
      <c r="B28" s="203"/>
    </row>
    <row r="29" spans="1:5" x14ac:dyDescent="0.2">
      <c r="A29" s="204" t="s">
        <v>34</v>
      </c>
      <c r="B29" s="117" t="s">
        <v>35</v>
      </c>
      <c r="C29" s="118" t="s">
        <v>36</v>
      </c>
    </row>
    <row r="30" spans="1:5" x14ac:dyDescent="0.2">
      <c r="B30" s="205"/>
      <c r="C30" s="206"/>
    </row>
    <row r="31" spans="1:5" x14ac:dyDescent="0.2">
      <c r="B31" s="207"/>
      <c r="C31" s="208"/>
    </row>
    <row r="32" spans="1:5" x14ac:dyDescent="0.2">
      <c r="B32" s="207"/>
      <c r="C32" s="208"/>
    </row>
    <row r="33" spans="2:3" x14ac:dyDescent="0.2">
      <c r="B33" s="207"/>
      <c r="C33" s="208"/>
    </row>
    <row r="34" spans="2:3" x14ac:dyDescent="0.2">
      <c r="B34" s="207"/>
      <c r="C34" s="208"/>
    </row>
  </sheetData>
  <sheetProtection algorithmName="SHA-512" hashValue="++cAMqcSlfu7Ca1rNexRjVhVDnlpZVjKcTBKba0Ip4A6w8UC9Vwo5gpq1ZVKC0qgZC8Nts4Hl//4d/BrjTwg7g==" saltValue="lz4OUV4R496h1iGiQL+H8g==" spinCount="100000" sheet="1" objects="1" scenarios="1" selectLockedCells="1" sort="0"/>
  <printOptions horizontalCentered="1"/>
  <pageMargins left="0.5" right="0.5" top="0.5" bottom="0.75" header="0.5" footer="0.5"/>
  <pageSetup orientation="portrait" horizontalDpi="4294967292" r:id="rId1"/>
  <headerFooter alignWithMargins="0">
    <oddFooter>&amp;L&amp;"Times New Roman,Regular"&amp;8 &amp;A
&amp;T &amp;D page &amp;P of  &amp;N&amp;R&amp;"Times New Roman,Regular"&amp;14&amp;F
Funding Analysis for Project Disclosure</oddFooter>
  </headerFooter>
  <ignoredErrors>
    <ignoredError sqref="B5:B6"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DB70</vt:lpstr>
      <vt:lpstr>ProjSupport</vt:lpstr>
      <vt:lpstr>Equip</vt:lpstr>
      <vt:lpstr>BondQuest</vt:lpstr>
      <vt:lpstr>FundData</vt:lpstr>
      <vt:lpstr>BondQuest!Print_Area</vt:lpstr>
      <vt:lpstr>'DB70'!Print_Area</vt:lpstr>
      <vt:lpstr>FundData!Print_Area</vt:lpstr>
      <vt:lpstr>ProjSupport!Print_Area</vt:lpstr>
      <vt:lpstr>Equip!Print_Titles</vt:lpstr>
      <vt:lpstr>FundData!Print_Titles</vt:lpstr>
    </vt:vector>
  </TitlesOfParts>
  <Company>Tennessee Board of Regents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2002 Workbook for FY 03/04</dc:title>
  <dc:subject>Capital Budget Request</dc:subject>
  <dc:creator>H. Keith J. Robinson</dc:creator>
  <cp:lastModifiedBy>Diane Uhler</cp:lastModifiedBy>
  <cp:lastPrinted>2017-03-27T19:45:08Z</cp:lastPrinted>
  <dcterms:created xsi:type="dcterms:W3CDTF">2000-12-12T16:18:02Z</dcterms:created>
  <dcterms:modified xsi:type="dcterms:W3CDTF">2017-03-27T19:45:13Z</dcterms:modified>
</cp:coreProperties>
</file>